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ЭтаКнига" defaultThemeVersion="124226"/>
  <bookViews>
    <workbookView xWindow="480" yWindow="630" windowWidth="14715" windowHeight="8190" tabRatio="825" activeTab="1"/>
  </bookViews>
  <sheets>
    <sheet name="уточненные показатели к решению" sheetId="29" r:id="rId1"/>
    <sheet name="По разделам" sheetId="25" r:id="rId2"/>
  </sheets>
  <definedNames>
    <definedName name="_xlnm.Print_Area" localSheetId="1">'По разделам'!$A$1:$I$92</definedName>
  </definedNames>
  <calcPr calcId="145621"/>
</workbook>
</file>

<file path=xl/calcChain.xml><?xml version="1.0" encoding="utf-8"?>
<calcChain xmlns="http://schemas.openxmlformats.org/spreadsheetml/2006/main">
  <c r="I33" i="25" l="1"/>
  <c r="I37" i="25"/>
  <c r="I15" i="25" s="1"/>
  <c r="I152" i="25" s="1"/>
  <c r="I55" i="25"/>
  <c r="I50" i="25" s="1"/>
  <c r="I119" i="25"/>
  <c r="I123" i="25"/>
  <c r="I118" i="25"/>
  <c r="I129" i="25"/>
  <c r="I143" i="25"/>
  <c r="I130" i="25"/>
  <c r="I114" i="25"/>
  <c r="I108" i="25"/>
  <c r="G129" i="25"/>
  <c r="H55" i="25"/>
  <c r="G55" i="25"/>
  <c r="H50" i="25"/>
  <c r="H118" i="25"/>
  <c r="H114" i="25"/>
  <c r="H108" i="25" s="1"/>
  <c r="G114" i="25"/>
  <c r="G108" i="25" s="1"/>
  <c r="G87" i="25" s="1"/>
  <c r="H119" i="25"/>
  <c r="G119" i="25"/>
  <c r="G118" i="25" s="1"/>
  <c r="H123" i="25"/>
  <c r="H143" i="25"/>
  <c r="G143" i="25"/>
  <c r="H37" i="25"/>
  <c r="G37" i="25"/>
  <c r="G33" i="25"/>
  <c r="G15" i="25" s="1"/>
  <c r="G152" i="25" s="1"/>
  <c r="H33" i="25"/>
  <c r="H15" i="25" s="1"/>
  <c r="H152" i="25" s="1"/>
  <c r="H130" i="25"/>
  <c r="G130" i="25"/>
  <c r="H129" i="25"/>
  <c r="Q23" i="29"/>
  <c r="B23" i="29" s="1"/>
  <c r="R20" i="29"/>
  <c r="R62" i="29" s="1"/>
  <c r="Q51" i="29"/>
  <c r="B51" i="29"/>
  <c r="Q46" i="29"/>
  <c r="Q48" i="29"/>
  <c r="B48" i="29" s="1"/>
  <c r="Q49" i="29"/>
  <c r="Q50" i="29"/>
  <c r="B50" i="29"/>
  <c r="Q52" i="29"/>
  <c r="B52" i="29"/>
  <c r="Q53" i="29"/>
  <c r="B53" i="29"/>
  <c r="Q54" i="29"/>
  <c r="B54" i="29"/>
  <c r="Q55" i="29"/>
  <c r="B55" i="29"/>
  <c r="Q56" i="29"/>
  <c r="B56" i="29"/>
  <c r="Q57" i="29"/>
  <c r="B57" i="29"/>
  <c r="Q58" i="29"/>
  <c r="B58" i="29"/>
  <c r="Q59" i="29"/>
  <c r="B59" i="29"/>
  <c r="Q60" i="29"/>
  <c r="B60" i="29"/>
  <c r="Q61" i="29"/>
  <c r="Q22" i="29"/>
  <c r="B22" i="29" s="1"/>
  <c r="Q24" i="29"/>
  <c r="B24" i="29" s="1"/>
  <c r="Q25" i="29"/>
  <c r="B25" i="29" s="1"/>
  <c r="Q26" i="29"/>
  <c r="B26" i="29" s="1"/>
  <c r="Q27" i="29"/>
  <c r="B27" i="29" s="1"/>
  <c r="Q28" i="29"/>
  <c r="B28" i="29" s="1"/>
  <c r="Q29" i="29"/>
  <c r="B29" i="29" s="1"/>
  <c r="Q30" i="29"/>
  <c r="B30" i="29" s="1"/>
  <c r="Q31" i="29"/>
  <c r="B31" i="29" s="1"/>
  <c r="Q32" i="29"/>
  <c r="B32" i="29" s="1"/>
  <c r="Q33" i="29"/>
  <c r="B33" i="29" s="1"/>
  <c r="Q34" i="29"/>
  <c r="B34" i="29" s="1"/>
  <c r="Q35" i="29"/>
  <c r="B35" i="29" s="1"/>
  <c r="Q36" i="29"/>
  <c r="B36" i="29" s="1"/>
  <c r="Q37" i="29"/>
  <c r="B37" i="29" s="1"/>
  <c r="Q38" i="29"/>
  <c r="B38" i="29" s="1"/>
  <c r="Q39" i="29"/>
  <c r="B39" i="29" s="1"/>
  <c r="Q40" i="29"/>
  <c r="B40" i="29" s="1"/>
  <c r="Q41" i="29"/>
  <c r="B41" i="29" s="1"/>
  <c r="Q42" i="29"/>
  <c r="B42" i="29" s="1"/>
  <c r="Q43" i="29"/>
  <c r="B43" i="29" s="1"/>
  <c r="Q44" i="29"/>
  <c r="B44" i="29" s="1"/>
  <c r="Q21" i="29"/>
  <c r="B21" i="29" s="1"/>
  <c r="D20" i="29"/>
  <c r="E20" i="29"/>
  <c r="F20" i="29"/>
  <c r="G20" i="29"/>
  <c r="H20" i="29"/>
  <c r="I20" i="29"/>
  <c r="J20" i="29"/>
  <c r="K20" i="29"/>
  <c r="L20" i="29"/>
  <c r="M20" i="29"/>
  <c r="N20" i="29"/>
  <c r="O20" i="29"/>
  <c r="P20" i="29"/>
  <c r="C20" i="29"/>
  <c r="D45" i="29"/>
  <c r="D62" i="29" s="1"/>
  <c r="P45" i="29"/>
  <c r="P62" i="29" s="1"/>
  <c r="C45" i="29"/>
  <c r="R45" i="29"/>
  <c r="O47" i="29"/>
  <c r="O45" i="29" s="1"/>
  <c r="O62" i="29" s="1"/>
  <c r="N45" i="29"/>
  <c r="N62" i="29"/>
  <c r="M47" i="29"/>
  <c r="M45" i="29"/>
  <c r="M62" i="29" s="1"/>
  <c r="L47" i="29"/>
  <c r="L45" i="29" s="1"/>
  <c r="L62" i="29" s="1"/>
  <c r="K47" i="29"/>
  <c r="K45" i="29"/>
  <c r="K62" i="29" s="1"/>
  <c r="J47" i="29"/>
  <c r="J45" i="29"/>
  <c r="J62" i="29" s="1"/>
  <c r="I47" i="29"/>
  <c r="I45" i="29" s="1"/>
  <c r="I62" i="29" s="1"/>
  <c r="H45" i="29"/>
  <c r="H62" i="29"/>
  <c r="G47" i="29"/>
  <c r="G45" i="29"/>
  <c r="G62" i="29" s="1"/>
  <c r="F47" i="29"/>
  <c r="F45" i="29" s="1"/>
  <c r="F62" i="29" s="1"/>
  <c r="E47" i="29"/>
  <c r="Q47" i="29"/>
  <c r="Q45" i="29" s="1"/>
  <c r="Q62" i="29" s="1"/>
  <c r="B17" i="29"/>
  <c r="B18" i="29"/>
  <c r="C62" i="29"/>
  <c r="B47" i="29"/>
  <c r="E45" i="29"/>
  <c r="E62" i="29" s="1"/>
  <c r="Q20" i="29"/>
  <c r="G50" i="25"/>
  <c r="B45" i="29" l="1"/>
  <c r="B20" i="29"/>
  <c r="B62" i="29" l="1"/>
</calcChain>
</file>

<file path=xl/sharedStrings.xml><?xml version="1.0" encoding="utf-8"?>
<sst xmlns="http://schemas.openxmlformats.org/spreadsheetml/2006/main" count="751" uniqueCount="236">
  <si>
    <t>Неналоговые доходы</t>
  </si>
  <si>
    <t>ЕНВД</t>
  </si>
  <si>
    <t>Дотация</t>
  </si>
  <si>
    <t xml:space="preserve">Наименования показателя </t>
  </si>
  <si>
    <t>Всего</t>
  </si>
  <si>
    <t>В том числе</t>
  </si>
  <si>
    <t>З/плата</t>
  </si>
  <si>
    <t>начисления</t>
  </si>
  <si>
    <t>Дети сироты</t>
  </si>
  <si>
    <t>Питание</t>
  </si>
  <si>
    <t>Книгоиздательская продукция</t>
  </si>
  <si>
    <t>Ком. Услуги учреж.</t>
  </si>
  <si>
    <t>Итого соц. Значимых статьи расходов</t>
  </si>
  <si>
    <t>Итого матзатраты</t>
  </si>
  <si>
    <t>Налог на доходы с физ. Лиц.</t>
  </si>
  <si>
    <t>Итого собственных налогов района</t>
  </si>
  <si>
    <t>Субсидия</t>
  </si>
  <si>
    <t>Всего доходы района</t>
  </si>
  <si>
    <t>РАСХОДЫ</t>
  </si>
  <si>
    <t>Информационный центр</t>
  </si>
  <si>
    <t>ЕДДС</t>
  </si>
  <si>
    <t xml:space="preserve">Руководитель ФУ </t>
  </si>
  <si>
    <t xml:space="preserve">Администрации МО "Бежтинский участок" </t>
  </si>
  <si>
    <t xml:space="preserve"> РАСПРЕДЕЛЕНИЕ </t>
  </si>
  <si>
    <t xml:space="preserve">           расходов местного бюджета  по разделам, подразделам  функциональной </t>
  </si>
  <si>
    <t>Наименование главного распорядителя кредитов</t>
  </si>
  <si>
    <t>Гл.</t>
  </si>
  <si>
    <t>Рз.</t>
  </si>
  <si>
    <t>ПР</t>
  </si>
  <si>
    <t>ЦСР</t>
  </si>
  <si>
    <t>ВР</t>
  </si>
  <si>
    <t>00 1</t>
  </si>
  <si>
    <t>0 1</t>
  </si>
  <si>
    <t>0 2</t>
  </si>
  <si>
    <t>03</t>
  </si>
  <si>
    <t>02</t>
  </si>
  <si>
    <t>074</t>
  </si>
  <si>
    <t>07</t>
  </si>
  <si>
    <t>01</t>
  </si>
  <si>
    <t>09</t>
  </si>
  <si>
    <t>001</t>
  </si>
  <si>
    <t>10</t>
  </si>
  <si>
    <t>005</t>
  </si>
  <si>
    <t>04</t>
  </si>
  <si>
    <t>009</t>
  </si>
  <si>
    <t>(  тыс. руб.)</t>
  </si>
  <si>
    <t>06</t>
  </si>
  <si>
    <t>12</t>
  </si>
  <si>
    <t>14</t>
  </si>
  <si>
    <t>05</t>
  </si>
  <si>
    <t>08</t>
  </si>
  <si>
    <t>11</t>
  </si>
  <si>
    <t>058</t>
  </si>
  <si>
    <t>ДОХОДЫ</t>
  </si>
  <si>
    <t>992</t>
  </si>
  <si>
    <t>Функционирование высшего должностного  лица (глава муниципального образования)</t>
  </si>
  <si>
    <t>01.</t>
  </si>
  <si>
    <t>001.</t>
  </si>
  <si>
    <t>03.</t>
  </si>
  <si>
    <t>ВУС</t>
  </si>
  <si>
    <t>008</t>
  </si>
  <si>
    <t xml:space="preserve"> </t>
  </si>
  <si>
    <t>инные межбюджетные трансферты</t>
  </si>
  <si>
    <t>доплата к пенсии мун.служащих</t>
  </si>
  <si>
    <t>Горяч.питан</t>
  </si>
  <si>
    <t xml:space="preserve">субв. Компен род.плати </t>
  </si>
  <si>
    <t>госпошлина</t>
  </si>
  <si>
    <t xml:space="preserve">Субвенция     </t>
  </si>
  <si>
    <t>Иные межбюджетные трансверты</t>
  </si>
  <si>
    <t xml:space="preserve">Итого безвозмездные поступления </t>
  </si>
  <si>
    <t>Дотация МР</t>
  </si>
  <si>
    <t>Счетная палата</t>
  </si>
  <si>
    <t>благоустройство</t>
  </si>
  <si>
    <t xml:space="preserve">налог на имуш и зем.налог  </t>
  </si>
  <si>
    <t>Акцизы на ГСМ</t>
  </si>
  <si>
    <t>субвенция соц.-знач. Статьи</t>
  </si>
  <si>
    <t>Управление  с/х</t>
  </si>
  <si>
    <t>центр од дет</t>
  </si>
  <si>
    <t>спец упр образов</t>
  </si>
  <si>
    <t>мет каб образ</t>
  </si>
  <si>
    <t>централ бух АУП</t>
  </si>
  <si>
    <t>Нач отд культ</t>
  </si>
  <si>
    <t>-центр. Биб сист</t>
  </si>
  <si>
    <t>ГО ЧС</t>
  </si>
  <si>
    <t>Гл спец ЖКХ</t>
  </si>
  <si>
    <t>Ясли-сад райфон</t>
  </si>
  <si>
    <t>финотдел</t>
  </si>
  <si>
    <t>Ц Т К Н Р</t>
  </si>
  <si>
    <t>дет школа  иск</t>
  </si>
  <si>
    <t>Пред орган МО</t>
  </si>
  <si>
    <t>Гос управление</t>
  </si>
  <si>
    <t>III.СУБВЕНЦИИ</t>
  </si>
  <si>
    <t>госстандарт дошкольного обр.</t>
  </si>
  <si>
    <t xml:space="preserve">пособие на детей </t>
  </si>
  <si>
    <t>адресные субсидии</t>
  </si>
  <si>
    <t xml:space="preserve">архивный фонд </t>
  </si>
  <si>
    <t xml:space="preserve">административная комиссия </t>
  </si>
  <si>
    <t>администр.комиссия по делам несовешеннолетних</t>
  </si>
  <si>
    <t>обеспечение жильями  детей сирот</t>
  </si>
  <si>
    <t xml:space="preserve">на организацию деят-ти опеки и попечительству </t>
  </si>
  <si>
    <t>субвенция бюджетам поселений</t>
  </si>
  <si>
    <t>компенсация родительской платы "Ясли-сада"</t>
  </si>
  <si>
    <t xml:space="preserve">в том числе </t>
  </si>
  <si>
    <t>-госстандарт образования</t>
  </si>
  <si>
    <t>ЗАГСы</t>
  </si>
  <si>
    <t>О</t>
  </si>
  <si>
    <t>нач.упр.обр.</t>
  </si>
  <si>
    <t>доп к пенс</t>
  </si>
  <si>
    <r>
      <t xml:space="preserve">  </t>
    </r>
    <r>
      <rPr>
        <b/>
        <sz val="10"/>
        <rFont val="Arial Cyr"/>
        <charset val="204"/>
      </rPr>
      <t xml:space="preserve">        ИТОГО:</t>
    </r>
  </si>
  <si>
    <r>
      <t xml:space="preserve">       </t>
    </r>
    <r>
      <rPr>
        <b/>
        <sz val="10"/>
        <rFont val="Arial Cyr"/>
        <charset val="204"/>
      </rPr>
      <t xml:space="preserve">  </t>
    </r>
  </si>
  <si>
    <t>благоустройство  вых пос</t>
  </si>
  <si>
    <t>Физкультура</t>
  </si>
  <si>
    <t>Школы за счет райфонда</t>
  </si>
  <si>
    <t xml:space="preserve">   декабр з/п 2015               и 2016г.</t>
  </si>
  <si>
    <t xml:space="preserve">Уточнённые  показатели к решению Собрания депутатов  МО "Бежтинский участок" на  2016 год. </t>
  </si>
  <si>
    <t>ОБЩЕГОСУДАРСТВЕННЫЕ ВОПРОСЫ</t>
  </si>
  <si>
    <t>8810020000</t>
  </si>
  <si>
    <t>02.</t>
  </si>
  <si>
    <t>Содержание аппарата представительного органа МО</t>
  </si>
  <si>
    <t>9120020000</t>
  </si>
  <si>
    <t>Закупка товаров , работ и услуг для обеспечения государственный (муниципальных) нужд</t>
  </si>
  <si>
    <t>200</t>
  </si>
  <si>
    <t xml:space="preserve">Функциронирование органов исполнительной власти местных администраций </t>
  </si>
  <si>
    <t>8830020000</t>
  </si>
  <si>
    <t>100</t>
  </si>
  <si>
    <t>закупка товаров , работ и услуг для обеспечения государственный (муниципальных) нужд</t>
  </si>
  <si>
    <t xml:space="preserve">Инные бюджетные ассигнования </t>
  </si>
  <si>
    <t>800</t>
  </si>
  <si>
    <t>04.</t>
  </si>
  <si>
    <t>9980077710</t>
  </si>
  <si>
    <t>9980077720</t>
  </si>
  <si>
    <t>13</t>
  </si>
  <si>
    <t>9980077730</t>
  </si>
  <si>
    <t>0.3</t>
  </si>
  <si>
    <t>9980059300</t>
  </si>
  <si>
    <t xml:space="preserve">Расходы на выплаты персоналу  в целях обеспечения выполнения функции государственными (мцниципальными органами,казенными учреждениями,органами управления  государственными внебюджетными фондами  </t>
  </si>
  <si>
    <t xml:space="preserve">Расходы на выплаты персоналу  в целях беспечения выполнения функции государственными (мцниципальными органами,казенными учреждениями,органами управления  государственными внебюджетными фондами  </t>
  </si>
  <si>
    <t>0.4</t>
  </si>
  <si>
    <t>0.9</t>
  </si>
  <si>
    <t>0740221000</t>
  </si>
  <si>
    <t xml:space="preserve"> НАЦИОНАЛЬНАЯ ЭКОНОМИКА</t>
  </si>
  <si>
    <t>00</t>
  </si>
  <si>
    <t xml:space="preserve">Сельское хозяйство  и рыболовству </t>
  </si>
  <si>
    <t>0.5</t>
  </si>
  <si>
    <t>Дорожное хозяйство и (дорожные фонды)</t>
  </si>
  <si>
    <t>ЖИЛИЩНО-КОММУНАЛЬНОЕ  ХОЗЯЙСТВО</t>
  </si>
  <si>
    <t xml:space="preserve">Благоустройство </t>
  </si>
  <si>
    <t>9900040010</t>
  </si>
  <si>
    <t>Другие вопросы в области жилищно-комунального хозяйства</t>
  </si>
  <si>
    <t>9980020000</t>
  </si>
  <si>
    <t xml:space="preserve">ОБРАЗОВАНИЕ </t>
  </si>
  <si>
    <t xml:space="preserve">Дошкольное образование </t>
  </si>
  <si>
    <t xml:space="preserve">ОБЩЕЕ ОБРАЗОВАНИЕ </t>
  </si>
  <si>
    <t>1920202590</t>
  </si>
  <si>
    <t>1930606590</t>
  </si>
  <si>
    <t xml:space="preserve">Другие вопросы в области образования </t>
  </si>
  <si>
    <t>1921110590</t>
  </si>
  <si>
    <t>9980077740</t>
  </si>
  <si>
    <t>2020200590</t>
  </si>
  <si>
    <t>социальное обеспечение и инные выплатынаселению</t>
  </si>
  <si>
    <t>2520200190</t>
  </si>
  <si>
    <t>межбюджетные трансферты  общего характера бюджетам  бюджетной системы Российской Федерации</t>
  </si>
  <si>
    <t xml:space="preserve">Межбюджетные трансферты  </t>
  </si>
  <si>
    <t>2610160020</t>
  </si>
  <si>
    <t>9980051180</t>
  </si>
  <si>
    <t>Функционированиезаконодательных(представительных) органов государственной власти  и представительных органов имуниципальных образований</t>
  </si>
  <si>
    <t xml:space="preserve">Другие вопросы в области культуры и кинемотографи </t>
  </si>
  <si>
    <t xml:space="preserve">Дотации на выравнивание бюджетной обеспеченности </t>
  </si>
  <si>
    <t>9110020000</t>
  </si>
  <si>
    <t>Межбюджетные трансферты общего характера бюджетам бюджетной системы РФ</t>
  </si>
  <si>
    <t>2. Финансовы Отдел Администрации МО «Бежтинский участок»</t>
  </si>
  <si>
    <t xml:space="preserve">3.Контроль счетная палата </t>
  </si>
  <si>
    <t>9360020000</t>
  </si>
  <si>
    <t>о7</t>
  </si>
  <si>
    <t>о74</t>
  </si>
  <si>
    <t>о9</t>
  </si>
  <si>
    <t>1910101590</t>
  </si>
  <si>
    <t>14. Отдел культуры</t>
  </si>
  <si>
    <t xml:space="preserve">16. ЦБС </t>
  </si>
  <si>
    <t>2020500590</t>
  </si>
  <si>
    <t>Админ. Комиссия</t>
  </si>
  <si>
    <t>Ком. По делам не соверщенолетних</t>
  </si>
  <si>
    <t>Органы юстиции (ЗАГС)</t>
  </si>
  <si>
    <t>Нац. Безопастность и правоохранительная деятельность</t>
  </si>
  <si>
    <t>Комиссия по опеке и попечительству</t>
  </si>
  <si>
    <t>ИТОГО РАСХОДОВ</t>
  </si>
  <si>
    <t>Пособия,компенсаци, и инные социальные выплатыгражданам кроме публичных нормотивных обязательств ( компенсация родительской платы )</t>
  </si>
  <si>
    <t>002</t>
  </si>
  <si>
    <t>Школы</t>
  </si>
  <si>
    <t>Дополнительное образование</t>
  </si>
  <si>
    <t>003</t>
  </si>
  <si>
    <t>004</t>
  </si>
  <si>
    <t>006</t>
  </si>
  <si>
    <t>007</t>
  </si>
  <si>
    <t>010</t>
  </si>
  <si>
    <t>011</t>
  </si>
  <si>
    <t>012</t>
  </si>
  <si>
    <t>013</t>
  </si>
  <si>
    <t>014</t>
  </si>
  <si>
    <t>015</t>
  </si>
  <si>
    <t>016</t>
  </si>
  <si>
    <t>15</t>
  </si>
  <si>
    <t>16</t>
  </si>
  <si>
    <t>17</t>
  </si>
  <si>
    <t>18</t>
  </si>
  <si>
    <t>19</t>
  </si>
  <si>
    <t xml:space="preserve">СОЦИАЛЬНАЯ ПОЛИТИКА </t>
  </si>
  <si>
    <t xml:space="preserve">ПЕНСИОННОЕ ОБЕСПЕЧЕНИЕ </t>
  </si>
  <si>
    <t>Пособия,компенсаци, и инные социальные выплатыгражданам кроме публичных нормотивных обязательств  (доплата к пенсиям )</t>
  </si>
  <si>
    <t>Пособия,компенсаци, и инные социальные выплатыгражданам кроме публичных нормотивных обязательств ( пособие на детей сирот )</t>
  </si>
  <si>
    <t>Пособия,компенсаци, и инные социальные выплатыгражданам кроме публичных нормотивных обязательств ( единовременная пособия  на детей сирот  лищенных родительских прав)</t>
  </si>
  <si>
    <t>22500R0820</t>
  </si>
  <si>
    <t>Иные межбюджетные трансферты        ( жилье опекунам )</t>
  </si>
  <si>
    <t>ФИЗИЧЕСКАЯ КУЛЬТУРА И СПОРТ</t>
  </si>
  <si>
    <t xml:space="preserve">физическая культура   </t>
  </si>
  <si>
    <t>2410187010</t>
  </si>
  <si>
    <t xml:space="preserve">СРЕДСТВА МАССОВОЙ ИНФОРМАЦИИ </t>
  </si>
  <si>
    <t>КУЛЬТУРА , КИНЕМАТОГРАФИЯ</t>
  </si>
  <si>
    <t>Отдел образования</t>
  </si>
  <si>
    <t xml:space="preserve">                   к  решению Собрания депутатов "О местном бюджете           </t>
  </si>
  <si>
    <t xml:space="preserve">   Приложение  №__3</t>
  </si>
  <si>
    <t>9370020000</t>
  </si>
  <si>
    <t>Субсидии бюджетам поселений</t>
  </si>
  <si>
    <t>Нацональная оборона</t>
  </si>
  <si>
    <t xml:space="preserve">Субвенция на осуществление первичного воинского учетана территориях где отсутствуют военные комиссариаты </t>
  </si>
  <si>
    <t>530</t>
  </si>
  <si>
    <t xml:space="preserve">Расходы на выплаты персоналу  в целях обеспечения выполнения функции государственными (мцниципальными органами,казенными учреждениями,органами управления  государственными внебюджетными фондами </t>
  </si>
  <si>
    <t>АРХИВНЫЙ</t>
  </si>
  <si>
    <r>
      <t>резервный</t>
    </r>
    <r>
      <rPr>
        <b/>
        <i/>
        <sz val="10"/>
        <color indexed="8"/>
        <rFont val="Calibri"/>
        <family val="2"/>
        <charset val="204"/>
      </rPr>
      <t xml:space="preserve"> ФОНД</t>
    </r>
  </si>
  <si>
    <t>9990020670</t>
  </si>
  <si>
    <t>870</t>
  </si>
  <si>
    <t>1412</t>
  </si>
  <si>
    <t>1454</t>
  </si>
  <si>
    <t xml:space="preserve">классификации расходов бюджета МО "Бежтинский участок"на 2019г. </t>
  </si>
  <si>
    <t xml:space="preserve">                           МО "Бежтинский участок" на 2019 год</t>
  </si>
  <si>
    <t xml:space="preserve">и на плановый период  2020-2021гг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</si>
</sst>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8" x14ac:knownFonts="1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4"/>
      <name val="Arial Cyr"/>
      <charset val="204"/>
    </font>
    <font>
      <sz val="10"/>
      <name val="Arial Cyr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b/>
      <sz val="10"/>
      <name val="Arial Cyr"/>
      <charset val="204"/>
    </font>
    <font>
      <sz val="11"/>
      <name val="Arial Cyr"/>
      <charset val="204"/>
    </font>
    <font>
      <sz val="10"/>
      <name val="Calibri"/>
      <family val="2"/>
      <charset val="204"/>
    </font>
    <font>
      <sz val="9"/>
      <name val="Arial Cyr"/>
      <charset val="204"/>
    </font>
    <font>
      <b/>
      <i/>
      <sz val="10"/>
      <name val="Arial Cyr"/>
      <charset val="204"/>
    </font>
    <font>
      <b/>
      <i/>
      <sz val="10"/>
      <name val="Calibri"/>
      <family val="2"/>
      <charset val="204"/>
    </font>
    <font>
      <b/>
      <i/>
      <sz val="11"/>
      <name val="Calibri"/>
      <family val="2"/>
      <charset val="204"/>
    </font>
    <font>
      <b/>
      <i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sz val="10"/>
      <color indexed="9"/>
      <name val="Arial Cyr"/>
      <charset val="204"/>
    </font>
    <font>
      <sz val="14"/>
      <color indexed="8"/>
      <name val="Calibri"/>
      <family val="2"/>
      <charset val="204"/>
    </font>
    <font>
      <sz val="12"/>
      <color indexed="9"/>
      <name val="Calibri"/>
      <family val="2"/>
      <charset val="204"/>
    </font>
    <font>
      <b/>
      <i/>
      <sz val="11"/>
      <color indexed="8"/>
      <name val="Calibri"/>
      <family val="2"/>
      <charset val="204"/>
    </font>
    <font>
      <sz val="14"/>
      <name val="Calibri"/>
      <family val="2"/>
      <charset val="204"/>
    </font>
    <font>
      <sz val="8"/>
      <name val="Arial Cyr"/>
      <charset val="204"/>
    </font>
    <font>
      <b/>
      <i/>
      <sz val="10"/>
      <color indexed="10"/>
      <name val="Calibri"/>
      <family val="2"/>
      <charset val="204"/>
    </font>
    <font>
      <sz val="10"/>
      <color indexed="10"/>
      <name val="Calibri"/>
      <family val="2"/>
      <charset val="204"/>
    </font>
    <font>
      <b/>
      <sz val="10"/>
      <color indexed="10"/>
      <name val="Arial Cyr"/>
      <charset val="204"/>
    </font>
    <font>
      <b/>
      <sz val="11"/>
      <color indexed="10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0"/>
      <color indexed="8"/>
      <name val="Arial Cyr"/>
      <charset val="204"/>
    </font>
    <font>
      <sz val="10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0"/>
      <color indexed="8"/>
      <name val="Calibri"/>
      <family val="2"/>
      <charset val="204"/>
    </font>
    <font>
      <sz val="9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color indexed="8"/>
      <name val="Calibri"/>
      <family val="2"/>
      <charset val="204"/>
    </font>
    <font>
      <b/>
      <i/>
      <sz val="10"/>
      <color indexed="8"/>
      <name val="Calibri"/>
      <family val="2"/>
      <charset val="204"/>
    </font>
    <font>
      <b/>
      <i/>
      <sz val="10"/>
      <color indexed="8"/>
      <name val="Times New Roman"/>
      <family val="1"/>
      <charset val="204"/>
    </font>
    <font>
      <sz val="10"/>
      <color indexed="8"/>
      <name val="Arial Cyr"/>
      <charset val="204"/>
    </font>
    <font>
      <b/>
      <sz val="12"/>
      <color indexed="8"/>
      <name val="Times New Roman"/>
      <family val="1"/>
      <charset val="204"/>
    </font>
    <font>
      <b/>
      <i/>
      <sz val="12"/>
      <color indexed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15">
    <fill>
      <patternFill patternType="none"/>
    </fill>
    <fill>
      <patternFill patternType="gray125"/>
    </fill>
    <fill>
      <patternFill patternType="solid">
        <fgColor indexed="46"/>
      </patternFill>
    </fill>
    <fill>
      <patternFill patternType="solid">
        <fgColor indexed="4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8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8"/>
      </bottom>
      <diagonal/>
    </border>
  </borders>
  <cellStyleXfs count="4">
    <xf numFmtId="0" fontId="0" fillId="0" borderId="0"/>
    <xf numFmtId="0" fontId="46" fillId="2" borderId="0" applyNumberFormat="0" applyBorder="0" applyAlignment="0" applyProtection="0"/>
    <xf numFmtId="0" fontId="47" fillId="14" borderId="0" applyNumberFormat="0" applyBorder="0" applyAlignment="0" applyProtection="0"/>
    <xf numFmtId="0" fontId="8" fillId="0" borderId="0"/>
  </cellStyleXfs>
  <cellXfs count="169">
    <xf numFmtId="0" fontId="0" fillId="0" borderId="0" xfId="0"/>
    <xf numFmtId="0" fontId="0" fillId="0" borderId="0" xfId="0" applyBorder="1"/>
    <xf numFmtId="0" fontId="0" fillId="0" borderId="1" xfId="0" applyBorder="1"/>
    <xf numFmtId="0" fontId="9" fillId="0" borderId="0" xfId="0" applyFont="1" applyAlignment="1">
      <alignment horizontal="left" indent="15"/>
    </xf>
    <xf numFmtId="49" fontId="9" fillId="0" borderId="2" xfId="0" applyNumberFormat="1" applyFont="1" applyBorder="1" applyAlignment="1">
      <alignment horizontal="center" vertical="top" wrapText="1"/>
    </xf>
    <xf numFmtId="0" fontId="14" fillId="0" borderId="0" xfId="0" applyFont="1"/>
    <xf numFmtId="0" fontId="6" fillId="0" borderId="0" xfId="0" applyFont="1" applyAlignment="1">
      <alignment horizontal="center"/>
    </xf>
    <xf numFmtId="0" fontId="15" fillId="0" borderId="0" xfId="0" applyFont="1"/>
    <xf numFmtId="0" fontId="5" fillId="0" borderId="0" xfId="0" applyFont="1"/>
    <xf numFmtId="49" fontId="9" fillId="0" borderId="3" xfId="0" applyNumberFormat="1" applyFont="1" applyBorder="1" applyAlignment="1">
      <alignment horizontal="center" vertical="top" wrapText="1"/>
    </xf>
    <xf numFmtId="1" fontId="9" fillId="0" borderId="0" xfId="0" applyNumberFormat="1" applyFont="1" applyBorder="1" applyAlignment="1">
      <alignment horizontal="center" vertical="top" wrapText="1"/>
    </xf>
    <xf numFmtId="1" fontId="0" fillId="0" borderId="0" xfId="0" applyNumberFormat="1" applyBorder="1"/>
    <xf numFmtId="1" fontId="9" fillId="0" borderId="0" xfId="0" applyNumberFormat="1" applyFont="1" applyBorder="1" applyAlignment="1">
      <alignment horizontal="center" vertical="center" wrapText="1"/>
    </xf>
    <xf numFmtId="0" fontId="0" fillId="0" borderId="0" xfId="0" applyFill="1" applyBorder="1"/>
    <xf numFmtId="1" fontId="0" fillId="0" borderId="0" xfId="0" applyNumberFormat="1"/>
    <xf numFmtId="164" fontId="9" fillId="0" borderId="2" xfId="0" applyNumberFormat="1" applyFont="1" applyBorder="1" applyAlignment="1">
      <alignment horizontal="center" vertical="top" wrapText="1"/>
    </xf>
    <xf numFmtId="0" fontId="13" fillId="0" borderId="3" xfId="0" applyFont="1" applyBorder="1" applyAlignment="1">
      <alignment horizontal="left" vertical="top" wrapText="1"/>
    </xf>
    <xf numFmtId="49" fontId="9" fillId="0" borderId="3" xfId="0" applyNumberFormat="1" applyFont="1" applyFill="1" applyBorder="1" applyAlignment="1">
      <alignment horizontal="center" vertical="top" wrapText="1"/>
    </xf>
    <xf numFmtId="49" fontId="9" fillId="0" borderId="2" xfId="0" applyNumberFormat="1" applyFont="1" applyFill="1" applyBorder="1" applyAlignment="1">
      <alignment horizontal="center" vertical="top" wrapText="1"/>
    </xf>
    <xf numFmtId="164" fontId="9" fillId="0" borderId="2" xfId="0" applyNumberFormat="1" applyFont="1" applyFill="1" applyBorder="1" applyAlignment="1">
      <alignment horizontal="center" vertical="top" wrapText="1"/>
    </xf>
    <xf numFmtId="0" fontId="18" fillId="0" borderId="3" xfId="0" applyFont="1" applyBorder="1" applyAlignment="1">
      <alignment horizontal="left" vertical="top" wrapText="1"/>
    </xf>
    <xf numFmtId="0" fontId="16" fillId="3" borderId="3" xfId="0" applyFont="1" applyFill="1" applyBorder="1" applyAlignment="1">
      <alignment horizontal="left" vertical="top" wrapText="1" indent="1"/>
    </xf>
    <xf numFmtId="49" fontId="9" fillId="3" borderId="2" xfId="0" applyNumberFormat="1" applyFont="1" applyFill="1" applyBorder="1" applyAlignment="1">
      <alignment horizontal="center" vertical="top" wrapText="1"/>
    </xf>
    <xf numFmtId="0" fontId="19" fillId="4" borderId="4" xfId="0" applyFont="1" applyFill="1" applyBorder="1" applyAlignment="1">
      <alignment horizontal="center" vertical="center" wrapText="1"/>
    </xf>
    <xf numFmtId="0" fontId="19" fillId="4" borderId="5" xfId="0" applyFont="1" applyFill="1" applyBorder="1" applyAlignment="1">
      <alignment horizontal="center" vertical="center" wrapText="1"/>
    </xf>
    <xf numFmtId="164" fontId="9" fillId="5" borderId="2" xfId="0" applyNumberFormat="1" applyFont="1" applyFill="1" applyBorder="1" applyAlignment="1">
      <alignment horizontal="center" vertical="top" wrapText="1"/>
    </xf>
    <xf numFmtId="164" fontId="17" fillId="5" borderId="2" xfId="0" applyNumberFormat="1" applyFont="1" applyFill="1" applyBorder="1" applyAlignment="1">
      <alignment horizontal="center" vertical="top" wrapText="1"/>
    </xf>
    <xf numFmtId="49" fontId="25" fillId="6" borderId="2" xfId="0" applyNumberFormat="1" applyFont="1" applyFill="1" applyBorder="1" applyAlignment="1">
      <alignment horizontal="center" vertical="top" wrapText="1"/>
    </xf>
    <xf numFmtId="164" fontId="25" fillId="6" borderId="2" xfId="0" applyNumberFormat="1" applyFont="1" applyFill="1" applyBorder="1" applyAlignment="1">
      <alignment horizontal="center" vertical="top" wrapText="1"/>
    </xf>
    <xf numFmtId="49" fontId="17" fillId="5" borderId="2" xfId="0" applyNumberFormat="1" applyFont="1" applyFill="1" applyBorder="1" applyAlignment="1">
      <alignment horizontal="center" vertical="top" wrapText="1"/>
    </xf>
    <xf numFmtId="0" fontId="24" fillId="7" borderId="6" xfId="2" applyFont="1" applyFill="1" applyBorder="1" applyAlignment="1">
      <alignment horizontal="center" vertical="center" wrapText="1"/>
    </xf>
    <xf numFmtId="0" fontId="24" fillId="7" borderId="7" xfId="2" applyFont="1" applyFill="1" applyBorder="1" applyAlignment="1">
      <alignment horizontal="center" vertical="center" wrapText="1"/>
    </xf>
    <xf numFmtId="0" fontId="24" fillId="7" borderId="1" xfId="2" applyFont="1" applyFill="1" applyBorder="1" applyAlignment="1">
      <alignment vertical="center"/>
    </xf>
    <xf numFmtId="0" fontId="24" fillId="7" borderId="1" xfId="2" applyFont="1" applyFill="1" applyBorder="1" applyAlignment="1">
      <alignment vertical="center" wrapText="1"/>
    </xf>
    <xf numFmtId="0" fontId="8" fillId="8" borderId="1" xfId="3" applyFill="1" applyBorder="1" applyAlignment="1">
      <alignment horizontal="center"/>
    </xf>
    <xf numFmtId="0" fontId="8" fillId="8" borderId="1" xfId="3" applyFill="1" applyBorder="1"/>
    <xf numFmtId="0" fontId="8" fillId="0" borderId="1" xfId="3" applyBorder="1"/>
    <xf numFmtId="0" fontId="8" fillId="0" borderId="1" xfId="3" applyFont="1" applyBorder="1"/>
    <xf numFmtId="0" fontId="8" fillId="9" borderId="1" xfId="3" applyFont="1" applyFill="1" applyBorder="1" applyAlignment="1">
      <alignment horizontal="center"/>
    </xf>
    <xf numFmtId="0" fontId="8" fillId="0" borderId="8" xfId="3" applyFont="1" applyFill="1" applyBorder="1"/>
    <xf numFmtId="49" fontId="8" fillId="0" borderId="1" xfId="3" applyNumberFormat="1" applyFont="1" applyBorder="1"/>
    <xf numFmtId="0" fontId="8" fillId="0" borderId="1" xfId="3" applyNumberFormat="1" applyFont="1" applyBorder="1"/>
    <xf numFmtId="0" fontId="8" fillId="0" borderId="0" xfId="3"/>
    <xf numFmtId="0" fontId="22" fillId="10" borderId="1" xfId="3" applyFont="1" applyFill="1" applyBorder="1"/>
    <xf numFmtId="0" fontId="7" fillId="0" borderId="0" xfId="3" applyFont="1"/>
    <xf numFmtId="0" fontId="0" fillId="0" borderId="1" xfId="3" applyFont="1" applyBorder="1"/>
    <xf numFmtId="49" fontId="0" fillId="0" borderId="1" xfId="3" applyNumberFormat="1" applyFont="1" applyBorder="1"/>
    <xf numFmtId="0" fontId="8" fillId="0" borderId="8" xfId="3" applyFill="1" applyBorder="1"/>
    <xf numFmtId="49" fontId="0" fillId="0" borderId="8" xfId="3" applyNumberFormat="1" applyFont="1" applyFill="1" applyBorder="1"/>
    <xf numFmtId="49" fontId="11" fillId="0" borderId="1" xfId="3" applyNumberFormat="1" applyFont="1" applyBorder="1"/>
    <xf numFmtId="49" fontId="0" fillId="8" borderId="1" xfId="3" applyNumberFormat="1" applyFont="1" applyFill="1" applyBorder="1"/>
    <xf numFmtId="49" fontId="11" fillId="11" borderId="1" xfId="3" applyNumberFormat="1" applyFont="1" applyFill="1" applyBorder="1"/>
    <xf numFmtId="0" fontId="8" fillId="11" borderId="1" xfId="3" applyFill="1" applyBorder="1"/>
    <xf numFmtId="0" fontId="28" fillId="3" borderId="3" xfId="0" applyFont="1" applyFill="1" applyBorder="1" applyAlignment="1">
      <alignment horizontal="left" vertical="top" wrapText="1" indent="1"/>
    </xf>
    <xf numFmtId="0" fontId="28" fillId="6" borderId="3" xfId="0" applyFont="1" applyFill="1" applyBorder="1" applyAlignment="1">
      <alignment horizontal="left" vertical="top" wrapText="1" indent="1"/>
    </xf>
    <xf numFmtId="0" fontId="18" fillId="5" borderId="3" xfId="0" applyFont="1" applyFill="1" applyBorder="1" applyAlignment="1">
      <alignment horizontal="left" vertical="top" wrapText="1"/>
    </xf>
    <xf numFmtId="49" fontId="9" fillId="5" borderId="3" xfId="0" applyNumberFormat="1" applyFont="1" applyFill="1" applyBorder="1" applyAlignment="1">
      <alignment horizontal="center" vertical="top" wrapText="1"/>
    </xf>
    <xf numFmtId="49" fontId="9" fillId="5" borderId="2" xfId="0" applyNumberFormat="1" applyFont="1" applyFill="1" applyBorder="1" applyAlignment="1">
      <alignment horizontal="center" vertical="top" wrapText="1"/>
    </xf>
    <xf numFmtId="0" fontId="0" fillId="5" borderId="0" xfId="0" applyFill="1"/>
    <xf numFmtId="0" fontId="16" fillId="5" borderId="3" xfId="0" applyFont="1" applyFill="1" applyBorder="1" applyAlignment="1">
      <alignment horizontal="left" vertical="top" wrapText="1" indent="1"/>
    </xf>
    <xf numFmtId="164" fontId="10" fillId="5" borderId="2" xfId="0" applyNumberFormat="1" applyFont="1" applyFill="1" applyBorder="1" applyAlignment="1">
      <alignment horizontal="center" vertical="center" wrapText="1"/>
    </xf>
    <xf numFmtId="0" fontId="29" fillId="5" borderId="3" xfId="0" applyFont="1" applyFill="1" applyBorder="1" applyAlignment="1">
      <alignment horizontal="left" vertical="top" wrapText="1" indent="1"/>
    </xf>
    <xf numFmtId="0" fontId="28" fillId="5" borderId="3" xfId="0" applyFont="1" applyFill="1" applyBorder="1" applyAlignment="1">
      <alignment horizontal="left" vertical="top" wrapText="1" indent="1"/>
    </xf>
    <xf numFmtId="0" fontId="11" fillId="0" borderId="1" xfId="0" applyFont="1" applyBorder="1"/>
    <xf numFmtId="0" fontId="30" fillId="0" borderId="1" xfId="0" applyFont="1" applyBorder="1"/>
    <xf numFmtId="0" fontId="46" fillId="5" borderId="2" xfId="1" applyFill="1" applyBorder="1" applyAlignment="1">
      <alignment horizontal="center" vertical="top" wrapText="1"/>
    </xf>
    <xf numFmtId="0" fontId="20" fillId="5" borderId="2" xfId="0" applyFont="1" applyFill="1" applyBorder="1" applyAlignment="1">
      <alignment horizontal="center" vertical="top" wrapText="1"/>
    </xf>
    <xf numFmtId="0" fontId="21" fillId="5" borderId="3" xfId="0" applyFont="1" applyFill="1" applyBorder="1" applyAlignment="1">
      <alignment wrapText="1"/>
    </xf>
    <xf numFmtId="0" fontId="19" fillId="5" borderId="2" xfId="0" applyFont="1" applyFill="1" applyBorder="1" applyAlignment="1">
      <alignment horizontal="center" vertical="center" wrapText="1"/>
    </xf>
    <xf numFmtId="0" fontId="13" fillId="5" borderId="3" xfId="0" applyFont="1" applyFill="1" applyBorder="1" applyAlignment="1">
      <alignment horizontal="left" vertical="top" wrapText="1"/>
    </xf>
    <xf numFmtId="0" fontId="11" fillId="5" borderId="1" xfId="0" applyFont="1" applyFill="1" applyBorder="1"/>
    <xf numFmtId="0" fontId="30" fillId="5" borderId="1" xfId="0" applyFont="1" applyFill="1" applyBorder="1"/>
    <xf numFmtId="0" fontId="0" fillId="5" borderId="1" xfId="0" applyFill="1" applyBorder="1"/>
    <xf numFmtId="0" fontId="31" fillId="5" borderId="9" xfId="0" applyFont="1" applyFill="1" applyBorder="1" applyAlignment="1">
      <alignment horizontal="left" vertical="top" wrapText="1"/>
    </xf>
    <xf numFmtId="0" fontId="18" fillId="5" borderId="0" xfId="0" applyFont="1" applyFill="1" applyBorder="1" applyAlignment="1">
      <alignment horizontal="left" vertical="top" wrapText="1"/>
    </xf>
    <xf numFmtId="49" fontId="9" fillId="0" borderId="0" xfId="0" applyNumberFormat="1" applyFont="1" applyBorder="1" applyAlignment="1">
      <alignment horizontal="center" vertical="top" wrapText="1"/>
    </xf>
    <xf numFmtId="49" fontId="9" fillId="12" borderId="0" xfId="0" applyNumberFormat="1" applyFont="1" applyFill="1" applyBorder="1" applyAlignment="1">
      <alignment horizontal="center" vertical="top" wrapText="1"/>
    </xf>
    <xf numFmtId="0" fontId="0" fillId="12" borderId="0" xfId="0" applyFill="1" applyBorder="1"/>
    <xf numFmtId="0" fontId="33" fillId="12" borderId="0" xfId="0" applyFont="1" applyFill="1" applyBorder="1"/>
    <xf numFmtId="0" fontId="32" fillId="12" borderId="0" xfId="0" applyFont="1" applyFill="1" applyBorder="1" applyAlignment="1">
      <alignment horizontal="left" vertical="top" wrapText="1"/>
    </xf>
    <xf numFmtId="49" fontId="4" fillId="12" borderId="0" xfId="0" applyNumberFormat="1" applyFont="1" applyFill="1" applyBorder="1" applyAlignment="1">
      <alignment horizontal="center" vertical="top" wrapText="1"/>
    </xf>
    <xf numFmtId="164" fontId="4" fillId="12" borderId="0" xfId="0" applyNumberFormat="1" applyFont="1" applyFill="1" applyBorder="1" applyAlignment="1">
      <alignment horizontal="center" vertical="top" wrapText="1"/>
    </xf>
    <xf numFmtId="0" fontId="34" fillId="12" borderId="0" xfId="0" applyFont="1" applyFill="1" applyBorder="1" applyAlignment="1">
      <alignment horizontal="left" vertical="top" wrapText="1"/>
    </xf>
    <xf numFmtId="49" fontId="9" fillId="12" borderId="2" xfId="0" applyNumberFormat="1" applyFont="1" applyFill="1" applyBorder="1" applyAlignment="1">
      <alignment horizontal="center" vertical="top" wrapText="1"/>
    </xf>
    <xf numFmtId="49" fontId="9" fillId="13" borderId="4" xfId="0" applyNumberFormat="1" applyFont="1" applyFill="1" applyBorder="1" applyAlignment="1">
      <alignment horizontal="center" vertical="top" wrapText="1"/>
    </xf>
    <xf numFmtId="49" fontId="9" fillId="13" borderId="2" xfId="0" applyNumberFormat="1" applyFont="1" applyFill="1" applyBorder="1" applyAlignment="1">
      <alignment horizontal="center" vertical="top" wrapText="1"/>
    </xf>
    <xf numFmtId="164" fontId="9" fillId="13" borderId="2" xfId="0" applyNumberFormat="1" applyFont="1" applyFill="1" applyBorder="1" applyAlignment="1">
      <alignment horizontal="center" vertical="top" wrapText="1"/>
    </xf>
    <xf numFmtId="0" fontId="37" fillId="13" borderId="3" xfId="0" applyFont="1" applyFill="1" applyBorder="1" applyAlignment="1">
      <alignment horizontal="left" vertical="top" wrapText="1"/>
    </xf>
    <xf numFmtId="0" fontId="46" fillId="13" borderId="2" xfId="1" applyFill="1" applyBorder="1" applyAlignment="1">
      <alignment horizontal="center" vertical="top" wrapText="1"/>
    </xf>
    <xf numFmtId="0" fontId="46" fillId="13" borderId="2" xfId="1" applyFill="1" applyBorder="1" applyAlignment="1">
      <alignment horizontal="left" vertical="top" wrapText="1"/>
    </xf>
    <xf numFmtId="0" fontId="20" fillId="13" borderId="2" xfId="0" applyFont="1" applyFill="1" applyBorder="1" applyAlignment="1">
      <alignment horizontal="center" vertical="top" wrapText="1"/>
    </xf>
    <xf numFmtId="0" fontId="20" fillId="13" borderId="2" xfId="0" applyFont="1" applyFill="1" applyBorder="1" applyAlignment="1">
      <alignment horizontal="center" vertical="center" wrapText="1"/>
    </xf>
    <xf numFmtId="0" fontId="34" fillId="13" borderId="3" xfId="0" applyFont="1" applyFill="1" applyBorder="1" applyAlignment="1">
      <alignment horizontal="left" vertical="top" wrapText="1"/>
    </xf>
    <xf numFmtId="0" fontId="34" fillId="13" borderId="3" xfId="0" applyFont="1" applyFill="1" applyBorder="1" applyAlignment="1">
      <alignment horizontal="left" vertical="top" wrapText="1" indent="1"/>
    </xf>
    <xf numFmtId="0" fontId="32" fillId="13" borderId="10" xfId="0" applyFont="1" applyFill="1" applyBorder="1" applyAlignment="1">
      <alignment horizontal="left" vertical="top" wrapText="1"/>
    </xf>
    <xf numFmtId="0" fontId="38" fillId="13" borderId="3" xfId="0" applyFont="1" applyFill="1" applyBorder="1" applyAlignment="1">
      <alignment wrapText="1"/>
    </xf>
    <xf numFmtId="0" fontId="39" fillId="13" borderId="2" xfId="0" applyFont="1" applyFill="1" applyBorder="1" applyAlignment="1">
      <alignment horizontal="center" vertical="top" wrapText="1"/>
    </xf>
    <xf numFmtId="0" fontId="40" fillId="13" borderId="3" xfId="0" applyFont="1" applyFill="1" applyBorder="1" applyAlignment="1">
      <alignment horizontal="left" vertical="top" wrapText="1"/>
    </xf>
    <xf numFmtId="49" fontId="3" fillId="13" borderId="2" xfId="0" applyNumberFormat="1" applyFont="1" applyFill="1" applyBorder="1" applyAlignment="1">
      <alignment horizontal="center" vertical="top" wrapText="1"/>
    </xf>
    <xf numFmtId="0" fontId="23" fillId="13" borderId="3" xfId="0" applyFont="1" applyFill="1" applyBorder="1" applyAlignment="1">
      <alignment horizontal="left" vertical="top" wrapText="1"/>
    </xf>
    <xf numFmtId="49" fontId="3" fillId="13" borderId="3" xfId="0" applyNumberFormat="1" applyFont="1" applyFill="1" applyBorder="1" applyAlignment="1">
      <alignment horizontal="center" vertical="top" wrapText="1"/>
    </xf>
    <xf numFmtId="49" fontId="25" fillId="13" borderId="3" xfId="0" applyNumberFormat="1" applyFont="1" applyFill="1" applyBorder="1" applyAlignment="1">
      <alignment horizontal="center" vertical="top" wrapText="1"/>
    </xf>
    <xf numFmtId="49" fontId="25" fillId="13" borderId="2" xfId="0" applyNumberFormat="1" applyFont="1" applyFill="1" applyBorder="1" applyAlignment="1">
      <alignment horizontal="center" vertical="top" wrapText="1"/>
    </xf>
    <xf numFmtId="164" fontId="25" fillId="13" borderId="2" xfId="0" applyNumberFormat="1" applyFont="1" applyFill="1" applyBorder="1" applyAlignment="1">
      <alignment horizontal="center" vertical="top" wrapText="1"/>
    </xf>
    <xf numFmtId="0" fontId="41" fillId="13" borderId="3" xfId="0" applyFont="1" applyFill="1" applyBorder="1" applyAlignment="1">
      <alignment horizontal="left" vertical="top" wrapText="1" indent="1"/>
    </xf>
    <xf numFmtId="0" fontId="42" fillId="13" borderId="3" xfId="0" applyFont="1" applyFill="1" applyBorder="1" applyAlignment="1">
      <alignment horizontal="left" vertical="top" wrapText="1"/>
    </xf>
    <xf numFmtId="0" fontId="33" fillId="13" borderId="1" xfId="0" applyFont="1" applyFill="1" applyBorder="1"/>
    <xf numFmtId="0" fontId="43" fillId="13" borderId="1" xfId="0" applyFont="1" applyFill="1" applyBorder="1"/>
    <xf numFmtId="49" fontId="3" fillId="13" borderId="0" xfId="0" applyNumberFormat="1" applyFont="1" applyFill="1" applyBorder="1" applyAlignment="1">
      <alignment horizontal="center" vertical="top" wrapText="1"/>
    </xf>
    <xf numFmtId="0" fontId="44" fillId="13" borderId="0" xfId="0" applyFont="1" applyFill="1" applyBorder="1" applyAlignment="1">
      <alignment wrapText="1"/>
    </xf>
    <xf numFmtId="1" fontId="10" fillId="3" borderId="2" xfId="0" applyNumberFormat="1" applyFont="1" applyFill="1" applyBorder="1" applyAlignment="1">
      <alignment horizontal="center" vertical="top" wrapText="1"/>
    </xf>
    <xf numFmtId="49" fontId="35" fillId="12" borderId="0" xfId="0" applyNumberFormat="1" applyFont="1" applyFill="1" applyBorder="1" applyAlignment="1">
      <alignment horizontal="center" vertical="top" wrapText="1"/>
    </xf>
    <xf numFmtId="164" fontId="36" fillId="12" borderId="0" xfId="0" applyNumberFormat="1" applyFont="1" applyFill="1" applyBorder="1" applyAlignment="1">
      <alignment horizontal="center" vertical="top" wrapText="1"/>
    </xf>
    <xf numFmtId="49" fontId="2" fillId="5" borderId="2" xfId="1" applyNumberFormat="1" applyFont="1" applyFill="1" applyBorder="1" applyAlignment="1">
      <alignment horizontal="center" vertical="top" wrapText="1"/>
    </xf>
    <xf numFmtId="49" fontId="2" fillId="13" borderId="3" xfId="0" applyNumberFormat="1" applyFont="1" applyFill="1" applyBorder="1" applyAlignment="1">
      <alignment horizontal="center" vertical="top" wrapText="1"/>
    </xf>
    <xf numFmtId="49" fontId="2" fillId="13" borderId="2" xfId="0" applyNumberFormat="1" applyFont="1" applyFill="1" applyBorder="1" applyAlignment="1">
      <alignment horizontal="center" vertical="top" wrapText="1"/>
    </xf>
    <xf numFmtId="164" fontId="2" fillId="13" borderId="2" xfId="0" applyNumberFormat="1" applyFont="1" applyFill="1" applyBorder="1" applyAlignment="1">
      <alignment horizontal="center" vertical="top" wrapText="1"/>
    </xf>
    <xf numFmtId="49" fontId="2" fillId="13" borderId="2" xfId="1" applyNumberFormat="1" applyFont="1" applyFill="1" applyBorder="1" applyAlignment="1">
      <alignment horizontal="center" vertical="top" wrapText="1"/>
    </xf>
    <xf numFmtId="49" fontId="2" fillId="12" borderId="0" xfId="0" applyNumberFormat="1" applyFont="1" applyFill="1" applyBorder="1" applyAlignment="1">
      <alignment horizontal="center" vertical="top" wrapText="1"/>
    </xf>
    <xf numFmtId="164" fontId="2" fillId="12" borderId="0" xfId="0" applyNumberFormat="1" applyFont="1" applyFill="1" applyBorder="1" applyAlignment="1">
      <alignment horizontal="center" vertical="top" wrapText="1"/>
    </xf>
    <xf numFmtId="0" fontId="2" fillId="13" borderId="2" xfId="1" applyFont="1" applyFill="1" applyBorder="1" applyAlignment="1">
      <alignment horizontal="center" vertical="top" wrapText="1"/>
    </xf>
    <xf numFmtId="0" fontId="21" fillId="13" borderId="3" xfId="0" applyFont="1" applyFill="1" applyBorder="1" applyAlignment="1">
      <alignment wrapText="1"/>
    </xf>
    <xf numFmtId="0" fontId="16" fillId="13" borderId="3" xfId="0" applyFont="1" applyFill="1" applyBorder="1" applyAlignment="1">
      <alignment horizontal="left" vertical="top" wrapText="1" indent="1"/>
    </xf>
    <xf numFmtId="0" fontId="13" fillId="5" borderId="0" xfId="0" applyFont="1" applyFill="1" applyBorder="1" applyAlignment="1">
      <alignment horizontal="left" vertical="top" wrapText="1"/>
    </xf>
    <xf numFmtId="0" fontId="26" fillId="13" borderId="0" xfId="0" applyFont="1" applyFill="1" applyBorder="1" applyAlignment="1">
      <alignment horizontal="left" vertical="top" wrapText="1"/>
    </xf>
    <xf numFmtId="49" fontId="9" fillId="13" borderId="3" xfId="0" applyNumberFormat="1" applyFont="1" applyFill="1" applyBorder="1" applyAlignment="1">
      <alignment horizontal="center" vertical="top" wrapText="1"/>
    </xf>
    <xf numFmtId="0" fontId="29" fillId="5" borderId="3" xfId="0" applyFont="1" applyFill="1" applyBorder="1" applyAlignment="1">
      <alignment horizontal="left" vertical="top" wrapText="1"/>
    </xf>
    <xf numFmtId="0" fontId="0" fillId="0" borderId="0" xfId="0" applyAlignment="1">
      <alignment horizontal="center"/>
    </xf>
    <xf numFmtId="0" fontId="0" fillId="0" borderId="0" xfId="0" applyFont="1" applyAlignment="1">
      <alignment horizontal="center"/>
    </xf>
    <xf numFmtId="49" fontId="1" fillId="13" borderId="3" xfId="0" applyNumberFormat="1" applyFont="1" applyFill="1" applyBorder="1" applyAlignment="1">
      <alignment horizontal="center" vertical="top" wrapText="1"/>
    </xf>
    <xf numFmtId="49" fontId="1" fillId="13" borderId="2" xfId="0" applyNumberFormat="1" applyFont="1" applyFill="1" applyBorder="1" applyAlignment="1">
      <alignment horizontal="center" vertical="top" wrapText="1"/>
    </xf>
    <xf numFmtId="0" fontId="33" fillId="13" borderId="6" xfId="0" applyFont="1" applyFill="1" applyBorder="1"/>
    <xf numFmtId="49" fontId="1" fillId="12" borderId="0" xfId="0" applyNumberFormat="1" applyFont="1" applyFill="1" applyBorder="1" applyAlignment="1">
      <alignment horizontal="center" vertical="top" wrapText="1"/>
    </xf>
    <xf numFmtId="164" fontId="1" fillId="12" borderId="0" xfId="0" applyNumberFormat="1" applyFont="1" applyFill="1" applyBorder="1" applyAlignment="1">
      <alignment horizontal="center" vertical="top" wrapText="1"/>
    </xf>
    <xf numFmtId="0" fontId="40" fillId="12" borderId="0" xfId="0" applyFont="1" applyFill="1" applyBorder="1" applyAlignment="1">
      <alignment horizontal="left" vertical="top" wrapText="1"/>
    </xf>
    <xf numFmtId="0" fontId="32" fillId="13" borderId="0" xfId="0" applyFont="1" applyFill="1" applyBorder="1" applyAlignment="1">
      <alignment horizontal="left" vertical="top" wrapText="1"/>
    </xf>
    <xf numFmtId="49" fontId="35" fillId="13" borderId="3" xfId="0" applyNumberFormat="1" applyFont="1" applyFill="1" applyBorder="1" applyAlignment="1">
      <alignment horizontal="center" vertical="top" wrapText="1"/>
    </xf>
    <xf numFmtId="49" fontId="35" fillId="13" borderId="2" xfId="0" applyNumberFormat="1" applyFont="1" applyFill="1" applyBorder="1" applyAlignment="1">
      <alignment horizontal="center" vertical="top" wrapText="1"/>
    </xf>
    <xf numFmtId="164" fontId="35" fillId="13" borderId="2" xfId="0" applyNumberFormat="1" applyFont="1" applyFill="1" applyBorder="1" applyAlignment="1">
      <alignment horizontal="center" vertical="top" wrapText="1"/>
    </xf>
    <xf numFmtId="164" fontId="25" fillId="5" borderId="2" xfId="0" applyNumberFormat="1" applyFont="1" applyFill="1" applyBorder="1" applyAlignment="1">
      <alignment horizontal="center" vertical="top" wrapText="1"/>
    </xf>
    <xf numFmtId="0" fontId="13" fillId="13" borderId="3" xfId="0" applyFont="1" applyFill="1" applyBorder="1" applyAlignment="1">
      <alignment horizontal="left" vertical="top" wrapText="1"/>
    </xf>
    <xf numFmtId="0" fontId="45" fillId="13" borderId="9" xfId="0" applyFont="1" applyFill="1" applyBorder="1" applyAlignment="1">
      <alignment horizontal="left" vertical="top" wrapText="1" indent="1"/>
    </xf>
    <xf numFmtId="0" fontId="9" fillId="13" borderId="3" xfId="0" applyNumberFormat="1" applyFont="1" applyFill="1" applyBorder="1" applyAlignment="1">
      <alignment horizontal="center" vertical="top" wrapText="1"/>
    </xf>
    <xf numFmtId="164" fontId="9" fillId="13" borderId="3" xfId="0" applyNumberFormat="1" applyFont="1" applyFill="1" applyBorder="1" applyAlignment="1">
      <alignment horizontal="center" vertical="top" wrapText="1"/>
    </xf>
    <xf numFmtId="164" fontId="0" fillId="12" borderId="0" xfId="0" applyNumberFormat="1" applyFill="1" applyBorder="1"/>
    <xf numFmtId="164" fontId="35" fillId="13" borderId="3" xfId="0" applyNumberFormat="1" applyFont="1" applyFill="1" applyBorder="1" applyAlignment="1">
      <alignment horizontal="center" vertical="top" wrapText="1"/>
    </xf>
    <xf numFmtId="0" fontId="24" fillId="7" borderId="6" xfId="2" applyFont="1" applyFill="1" applyBorder="1" applyAlignment="1">
      <alignment horizontal="center" vertical="center" wrapText="1"/>
    </xf>
    <xf numFmtId="0" fontId="24" fillId="7" borderId="7" xfId="2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24" fillId="7" borderId="6" xfId="2" applyFont="1" applyFill="1" applyBorder="1" applyAlignment="1">
      <alignment horizontal="center" vertical="center"/>
    </xf>
    <xf numFmtId="0" fontId="24" fillId="7" borderId="8" xfId="2" applyFont="1" applyFill="1" applyBorder="1" applyAlignment="1">
      <alignment horizontal="center" vertical="center"/>
    </xf>
    <xf numFmtId="0" fontId="24" fillId="7" borderId="7" xfId="2" applyFont="1" applyFill="1" applyBorder="1" applyAlignment="1">
      <alignment horizontal="center" vertical="center"/>
    </xf>
    <xf numFmtId="0" fontId="24" fillId="7" borderId="11" xfId="2" applyFont="1" applyFill="1" applyBorder="1" applyAlignment="1">
      <alignment horizontal="center" vertical="center"/>
    </xf>
    <xf numFmtId="0" fontId="24" fillId="7" borderId="12" xfId="2" applyFont="1" applyFill="1" applyBorder="1" applyAlignment="1">
      <alignment horizontal="center" vertical="center"/>
    </xf>
    <xf numFmtId="0" fontId="24" fillId="7" borderId="13" xfId="2" applyFont="1" applyFill="1" applyBorder="1" applyAlignment="1">
      <alignment horizontal="center" vertical="center"/>
    </xf>
    <xf numFmtId="0" fontId="24" fillId="7" borderId="1" xfId="2" applyFont="1" applyFill="1" applyBorder="1" applyAlignment="1">
      <alignment horizontal="center" vertical="center"/>
    </xf>
    <xf numFmtId="0" fontId="24" fillId="7" borderId="1" xfId="2" applyFont="1" applyFill="1" applyBorder="1" applyAlignment="1">
      <alignment horizontal="center" vertical="center" wrapText="1"/>
    </xf>
    <xf numFmtId="0" fontId="7" fillId="0" borderId="0" xfId="3" applyFont="1" applyAlignment="1">
      <alignment horizontal="center"/>
    </xf>
    <xf numFmtId="0" fontId="24" fillId="7" borderId="14" xfId="2" applyFont="1" applyFill="1" applyBorder="1" applyAlignment="1">
      <alignment horizontal="center" vertical="center" wrapText="1"/>
    </xf>
    <xf numFmtId="0" fontId="24" fillId="7" borderId="15" xfId="2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 vertical="center"/>
    </xf>
    <xf numFmtId="0" fontId="0" fillId="0" borderId="16" xfId="0" applyBorder="1" applyAlignment="1">
      <alignment horizontal="right"/>
    </xf>
    <xf numFmtId="0" fontId="6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center"/>
    </xf>
  </cellXfs>
  <cellStyles count="4">
    <cellStyle name="20% - Акцент4" xfId="1" builtinId="42"/>
    <cellStyle name="Акцент5" xfId="2" builtinId="45"/>
    <cellStyle name="Обычный" xfId="0" builtinId="0"/>
    <cellStyle name="Обычный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6"/>
  <sheetViews>
    <sheetView workbookViewId="0">
      <selection sqref="A1:S1"/>
    </sheetView>
  </sheetViews>
  <sheetFormatPr defaultRowHeight="12.75" x14ac:dyDescent="0.2"/>
  <cols>
    <col min="1" max="1" width="30.140625" customWidth="1"/>
    <col min="2" max="2" width="10.85546875" customWidth="1"/>
    <col min="3" max="3" width="10.42578125" customWidth="1"/>
  </cols>
  <sheetData>
    <row r="1" spans="1:19" ht="18.75" x14ac:dyDescent="0.3">
      <c r="A1" s="148" t="s">
        <v>114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  <c r="O1" s="149"/>
      <c r="P1" s="149"/>
      <c r="Q1" s="149"/>
      <c r="R1" s="149"/>
      <c r="S1" s="149"/>
    </row>
    <row r="3" spans="1:19" ht="15.75" x14ac:dyDescent="0.2">
      <c r="A3" s="150" t="s">
        <v>3</v>
      </c>
      <c r="B3" s="150" t="s">
        <v>4</v>
      </c>
      <c r="C3" s="153" t="s">
        <v>5</v>
      </c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154"/>
      <c r="O3" s="154"/>
      <c r="P3" s="154"/>
      <c r="Q3" s="154"/>
      <c r="R3" s="155"/>
    </row>
    <row r="4" spans="1:19" ht="63" x14ac:dyDescent="0.2">
      <c r="A4" s="151"/>
      <c r="B4" s="151"/>
      <c r="C4" s="156" t="s">
        <v>6</v>
      </c>
      <c r="D4" s="157" t="s">
        <v>7</v>
      </c>
      <c r="E4" s="146" t="s">
        <v>8</v>
      </c>
      <c r="F4" s="146" t="s">
        <v>9</v>
      </c>
      <c r="G4" s="146"/>
      <c r="H4" s="146" t="s">
        <v>10</v>
      </c>
      <c r="I4" s="146" t="s">
        <v>63</v>
      </c>
      <c r="J4" s="159" t="s">
        <v>113</v>
      </c>
      <c r="K4" s="160"/>
      <c r="L4" s="146" t="s">
        <v>73</v>
      </c>
      <c r="M4" s="146" t="s">
        <v>64</v>
      </c>
      <c r="N4" s="146" t="s">
        <v>11</v>
      </c>
      <c r="O4" s="146" t="s">
        <v>65</v>
      </c>
      <c r="P4" s="30" t="s">
        <v>75</v>
      </c>
      <c r="Q4" s="146" t="s">
        <v>12</v>
      </c>
      <c r="R4" s="146" t="s">
        <v>13</v>
      </c>
    </row>
    <row r="5" spans="1:19" ht="15.75" x14ac:dyDescent="0.2">
      <c r="A5" s="152"/>
      <c r="B5" s="152"/>
      <c r="C5" s="156"/>
      <c r="D5" s="157"/>
      <c r="E5" s="147"/>
      <c r="F5" s="147"/>
      <c r="G5" s="147"/>
      <c r="H5" s="147"/>
      <c r="I5" s="147"/>
      <c r="J5" s="32">
        <v>211</v>
      </c>
      <c r="K5" s="33">
        <v>213</v>
      </c>
      <c r="L5" s="147"/>
      <c r="M5" s="147"/>
      <c r="N5" s="147"/>
      <c r="O5" s="147"/>
      <c r="P5" s="31"/>
      <c r="Q5" s="147"/>
      <c r="R5" s="147"/>
    </row>
    <row r="6" spans="1:19" x14ac:dyDescent="0.2">
      <c r="A6" s="34" t="s">
        <v>53</v>
      </c>
      <c r="B6" s="35"/>
      <c r="C6" s="35">
        <v>2</v>
      </c>
      <c r="D6" s="35">
        <v>3</v>
      </c>
      <c r="E6" s="35">
        <v>4</v>
      </c>
      <c r="F6" s="35">
        <v>5</v>
      </c>
      <c r="G6" s="35">
        <v>6</v>
      </c>
      <c r="H6" s="35">
        <v>7</v>
      </c>
      <c r="I6" s="35">
        <v>8</v>
      </c>
      <c r="J6" s="35"/>
      <c r="K6" s="35">
        <v>9</v>
      </c>
      <c r="L6" s="35">
        <v>11</v>
      </c>
      <c r="M6" s="35">
        <v>12</v>
      </c>
      <c r="N6" s="35">
        <v>13</v>
      </c>
      <c r="O6" s="35">
        <v>14</v>
      </c>
      <c r="P6" s="35"/>
      <c r="Q6" s="35">
        <v>15</v>
      </c>
      <c r="R6" s="35">
        <v>16</v>
      </c>
    </row>
    <row r="7" spans="1:19" x14ac:dyDescent="0.2">
      <c r="A7" s="36" t="s">
        <v>14</v>
      </c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</row>
    <row r="8" spans="1:19" x14ac:dyDescent="0.2">
      <c r="A8" s="37" t="s">
        <v>74</v>
      </c>
      <c r="B8" s="36">
        <v>1239</v>
      </c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</row>
    <row r="9" spans="1:19" x14ac:dyDescent="0.2">
      <c r="A9" s="37" t="s">
        <v>1</v>
      </c>
      <c r="B9" s="36">
        <v>300</v>
      </c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</row>
    <row r="10" spans="1:19" x14ac:dyDescent="0.2">
      <c r="A10" s="36" t="s">
        <v>66</v>
      </c>
      <c r="B10" s="36">
        <v>7</v>
      </c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</row>
    <row r="11" spans="1:19" x14ac:dyDescent="0.2">
      <c r="A11" s="36" t="s">
        <v>0</v>
      </c>
      <c r="B11" s="36">
        <v>50</v>
      </c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</row>
    <row r="12" spans="1:19" x14ac:dyDescent="0.2">
      <c r="A12" s="36" t="s">
        <v>15</v>
      </c>
      <c r="B12" s="35">
        <v>1596</v>
      </c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</row>
    <row r="13" spans="1:19" x14ac:dyDescent="0.2">
      <c r="A13" s="36" t="s">
        <v>2</v>
      </c>
      <c r="B13" s="36">
        <v>64537</v>
      </c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</row>
    <row r="14" spans="1:19" x14ac:dyDescent="0.2">
      <c r="A14" s="36" t="s">
        <v>16</v>
      </c>
      <c r="B14" s="36">
        <v>3191</v>
      </c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</row>
    <row r="15" spans="1:19" x14ac:dyDescent="0.2">
      <c r="A15" s="36" t="s">
        <v>67</v>
      </c>
      <c r="B15" s="36">
        <v>98462</v>
      </c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</row>
    <row r="16" spans="1:19" x14ac:dyDescent="0.2">
      <c r="A16" s="37" t="s">
        <v>68</v>
      </c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</row>
    <row r="17" spans="1:18" x14ac:dyDescent="0.2">
      <c r="A17" s="37" t="s">
        <v>69</v>
      </c>
      <c r="B17" s="36">
        <f>SUM(B13:B16)</f>
        <v>166190</v>
      </c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</row>
    <row r="18" spans="1:18" x14ac:dyDescent="0.2">
      <c r="A18" s="36" t="s">
        <v>17</v>
      </c>
      <c r="B18" s="35">
        <f>SUM(B12+B17)</f>
        <v>167786</v>
      </c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</row>
    <row r="19" spans="1:18" x14ac:dyDescent="0.2">
      <c r="A19" s="34" t="s">
        <v>18</v>
      </c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</row>
    <row r="20" spans="1:18" x14ac:dyDescent="0.2">
      <c r="A20" s="38" t="s">
        <v>70</v>
      </c>
      <c r="B20" s="35">
        <f>SUM(B21:B44)</f>
        <v>69324</v>
      </c>
      <c r="C20" s="35">
        <f>SUM(C21:C44)</f>
        <v>34864</v>
      </c>
      <c r="D20" s="35">
        <f t="shared" ref="D20:P20" si="0">SUM(D21:D44)</f>
        <v>10523</v>
      </c>
      <c r="E20" s="35">
        <f t="shared" si="0"/>
        <v>0</v>
      </c>
      <c r="F20" s="35">
        <f t="shared" si="0"/>
        <v>1009</v>
      </c>
      <c r="G20" s="35">
        <f t="shared" si="0"/>
        <v>0</v>
      </c>
      <c r="H20" s="35">
        <f t="shared" si="0"/>
        <v>0</v>
      </c>
      <c r="I20" s="35">
        <f t="shared" si="0"/>
        <v>900</v>
      </c>
      <c r="J20" s="35">
        <f t="shared" si="0"/>
        <v>3044</v>
      </c>
      <c r="K20" s="35">
        <f t="shared" si="0"/>
        <v>920</v>
      </c>
      <c r="L20" s="35">
        <f t="shared" si="0"/>
        <v>165</v>
      </c>
      <c r="M20" s="35">
        <f t="shared" si="0"/>
        <v>0</v>
      </c>
      <c r="N20" s="35">
        <f t="shared" si="0"/>
        <v>5080</v>
      </c>
      <c r="O20" s="35">
        <f t="shared" si="0"/>
        <v>0</v>
      </c>
      <c r="P20" s="35">
        <f t="shared" si="0"/>
        <v>246</v>
      </c>
      <c r="Q20" s="35">
        <f>SUM(Q21:Q44)</f>
        <v>56751</v>
      </c>
      <c r="R20" s="35">
        <f>SUM(R21:R44)</f>
        <v>12573</v>
      </c>
    </row>
    <row r="21" spans="1:18" x14ac:dyDescent="0.2">
      <c r="A21" s="45" t="s">
        <v>90</v>
      </c>
      <c r="B21" s="35">
        <f>SUM(Q21+R21)</f>
        <v>15982</v>
      </c>
      <c r="C21" s="36">
        <v>9093</v>
      </c>
      <c r="D21" s="37">
        <v>2746</v>
      </c>
      <c r="E21" s="37"/>
      <c r="G21" s="36"/>
      <c r="H21" s="36"/>
      <c r="I21" s="36"/>
      <c r="J21" s="36"/>
      <c r="K21" s="36"/>
      <c r="L21" s="36">
        <v>60</v>
      </c>
      <c r="M21" s="36"/>
      <c r="N21" s="36">
        <v>523</v>
      </c>
      <c r="O21" s="36"/>
      <c r="P21" s="36"/>
      <c r="Q21" s="35">
        <f>SUM(C21:P21)</f>
        <v>12422</v>
      </c>
      <c r="R21" s="36">
        <v>3560</v>
      </c>
    </row>
    <row r="22" spans="1:18" x14ac:dyDescent="0.2">
      <c r="A22" s="45" t="s">
        <v>76</v>
      </c>
      <c r="B22" s="35">
        <f t="shared" ref="B22:B44" si="1">SUM(Q22+R22)</f>
        <v>1448</v>
      </c>
      <c r="C22" s="36">
        <v>1077</v>
      </c>
      <c r="D22" s="36">
        <v>325</v>
      </c>
      <c r="E22" s="36"/>
      <c r="F22" s="36"/>
      <c r="G22" s="36"/>
      <c r="H22" s="36"/>
      <c r="I22" s="36"/>
      <c r="J22" s="36"/>
      <c r="K22" s="36"/>
      <c r="L22" s="36"/>
      <c r="M22" s="36"/>
      <c r="N22" s="36">
        <v>26</v>
      </c>
      <c r="O22" s="36"/>
      <c r="P22" s="36"/>
      <c r="Q22" s="35">
        <f t="shared" ref="Q22:Q44" si="2">SUM(C22:P22)</f>
        <v>1428</v>
      </c>
      <c r="R22" s="36">
        <v>20</v>
      </c>
    </row>
    <row r="23" spans="1:18" x14ac:dyDescent="0.2">
      <c r="A23" s="39" t="s">
        <v>71</v>
      </c>
      <c r="B23" s="35">
        <f t="shared" si="1"/>
        <v>864</v>
      </c>
      <c r="C23" s="36">
        <v>664</v>
      </c>
      <c r="D23" s="36">
        <v>200</v>
      </c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5">
        <f t="shared" si="2"/>
        <v>864</v>
      </c>
      <c r="R23" s="36"/>
    </row>
    <row r="24" spans="1:18" x14ac:dyDescent="0.2">
      <c r="A24" s="45" t="s">
        <v>89</v>
      </c>
      <c r="B24" s="35">
        <f t="shared" si="1"/>
        <v>4077</v>
      </c>
      <c r="C24" s="36">
        <v>2694</v>
      </c>
      <c r="D24" s="36">
        <v>813</v>
      </c>
      <c r="E24" s="36"/>
      <c r="F24" s="36"/>
      <c r="G24" s="36"/>
      <c r="H24" s="36"/>
      <c r="I24" s="36"/>
      <c r="J24" s="36"/>
      <c r="K24" s="36"/>
      <c r="L24" s="36"/>
      <c r="M24" s="36"/>
      <c r="N24" s="36">
        <v>70</v>
      </c>
      <c r="O24" s="36"/>
      <c r="P24" s="36"/>
      <c r="Q24" s="35">
        <f t="shared" si="2"/>
        <v>3577</v>
      </c>
      <c r="R24" s="36">
        <v>500</v>
      </c>
    </row>
    <row r="25" spans="1:18" x14ac:dyDescent="0.2">
      <c r="A25" s="45" t="s">
        <v>78</v>
      </c>
      <c r="B25" s="35">
        <f t="shared" si="1"/>
        <v>3168</v>
      </c>
      <c r="C25" s="36">
        <v>1950</v>
      </c>
      <c r="D25" s="36">
        <v>588</v>
      </c>
      <c r="E25" s="36"/>
      <c r="F25" s="36"/>
      <c r="G25" s="36"/>
      <c r="H25" s="36"/>
      <c r="I25" s="36"/>
      <c r="J25" s="36"/>
      <c r="K25" s="36"/>
      <c r="L25" s="36"/>
      <c r="M25" s="36"/>
      <c r="N25" s="36">
        <v>80</v>
      </c>
      <c r="O25" s="36"/>
      <c r="P25" s="36"/>
      <c r="Q25" s="35">
        <f t="shared" si="2"/>
        <v>2618</v>
      </c>
      <c r="R25" s="36">
        <v>550</v>
      </c>
    </row>
    <row r="26" spans="1:18" x14ac:dyDescent="0.2">
      <c r="A26" s="46" t="s">
        <v>77</v>
      </c>
      <c r="B26" s="35">
        <f t="shared" si="1"/>
        <v>187</v>
      </c>
      <c r="C26" s="36">
        <v>144</v>
      </c>
      <c r="D26" s="36">
        <v>43</v>
      </c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5">
        <f t="shared" si="2"/>
        <v>187</v>
      </c>
      <c r="R26" s="36"/>
    </row>
    <row r="27" spans="1:18" x14ac:dyDescent="0.2">
      <c r="A27" s="46" t="s">
        <v>79</v>
      </c>
      <c r="B27" s="35">
        <f t="shared" si="1"/>
        <v>2238</v>
      </c>
      <c r="C27" s="36">
        <v>1715</v>
      </c>
      <c r="D27" s="36">
        <v>518</v>
      </c>
      <c r="E27" s="36"/>
      <c r="F27" s="36"/>
      <c r="G27" s="36"/>
      <c r="H27" s="36"/>
      <c r="I27" s="36"/>
      <c r="J27" s="36"/>
      <c r="K27" s="36"/>
      <c r="L27" s="36"/>
      <c r="M27" s="36"/>
      <c r="N27" s="36">
        <v>5</v>
      </c>
      <c r="O27" s="36"/>
      <c r="P27" s="36"/>
      <c r="Q27" s="35">
        <f t="shared" si="2"/>
        <v>2238</v>
      </c>
      <c r="R27" s="36"/>
    </row>
    <row r="28" spans="1:18" x14ac:dyDescent="0.2">
      <c r="A28" s="46" t="s">
        <v>110</v>
      </c>
      <c r="B28" s="35">
        <f t="shared" si="1"/>
        <v>226</v>
      </c>
      <c r="C28" s="36">
        <v>174</v>
      </c>
      <c r="D28" s="36">
        <v>52</v>
      </c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5">
        <f t="shared" si="2"/>
        <v>226</v>
      </c>
      <c r="R28" s="36"/>
    </row>
    <row r="29" spans="1:18" x14ac:dyDescent="0.2">
      <c r="A29" s="40" t="s">
        <v>19</v>
      </c>
      <c r="B29" s="35">
        <f t="shared" si="1"/>
        <v>1445</v>
      </c>
      <c r="C29" s="36">
        <v>926</v>
      </c>
      <c r="D29" s="36">
        <v>279</v>
      </c>
      <c r="E29" s="36"/>
      <c r="F29" s="36"/>
      <c r="G29" s="36"/>
      <c r="H29" s="36"/>
      <c r="I29" s="36"/>
      <c r="J29" s="36"/>
      <c r="K29" s="36"/>
      <c r="L29" s="36"/>
      <c r="M29" s="36"/>
      <c r="N29" s="36">
        <v>40</v>
      </c>
      <c r="O29" s="36"/>
      <c r="P29" s="36"/>
      <c r="Q29" s="35">
        <f t="shared" si="2"/>
        <v>1245</v>
      </c>
      <c r="R29" s="36">
        <v>200</v>
      </c>
    </row>
    <row r="30" spans="1:18" x14ac:dyDescent="0.2">
      <c r="A30" s="46" t="s">
        <v>88</v>
      </c>
      <c r="B30" s="35">
        <f t="shared" si="1"/>
        <v>4162</v>
      </c>
      <c r="C30" s="36">
        <v>3020</v>
      </c>
      <c r="D30" s="36">
        <v>912</v>
      </c>
      <c r="E30" s="36"/>
      <c r="F30" s="36"/>
      <c r="G30" s="36"/>
      <c r="H30" s="36"/>
      <c r="I30" s="36"/>
      <c r="J30" s="36"/>
      <c r="K30" s="36"/>
      <c r="L30" s="36">
        <v>23</v>
      </c>
      <c r="M30" s="36"/>
      <c r="N30" s="36">
        <v>57</v>
      </c>
      <c r="O30" s="36"/>
      <c r="P30" s="36"/>
      <c r="Q30" s="35">
        <f t="shared" si="2"/>
        <v>4012</v>
      </c>
      <c r="R30" s="36">
        <v>150</v>
      </c>
    </row>
    <row r="31" spans="1:18" x14ac:dyDescent="0.2">
      <c r="A31" s="46" t="s">
        <v>80</v>
      </c>
      <c r="B31" s="35">
        <f t="shared" si="1"/>
        <v>2563</v>
      </c>
      <c r="C31" s="36">
        <v>1377</v>
      </c>
      <c r="D31" s="36">
        <v>416</v>
      </c>
      <c r="E31" s="36"/>
      <c r="F31" s="36"/>
      <c r="G31" s="36"/>
      <c r="H31" s="36"/>
      <c r="I31" s="36"/>
      <c r="J31" s="36"/>
      <c r="K31" s="36"/>
      <c r="L31" s="36"/>
      <c r="M31" s="36"/>
      <c r="N31" s="36">
        <v>20</v>
      </c>
      <c r="O31" s="36"/>
      <c r="P31" s="36"/>
      <c r="Q31" s="35">
        <f t="shared" si="2"/>
        <v>1813</v>
      </c>
      <c r="R31" s="36">
        <v>750</v>
      </c>
    </row>
    <row r="32" spans="1:18" x14ac:dyDescent="0.2">
      <c r="A32" s="46" t="s">
        <v>82</v>
      </c>
      <c r="B32" s="35">
        <f t="shared" si="1"/>
        <v>5179</v>
      </c>
      <c r="C32" s="47">
        <v>3924</v>
      </c>
      <c r="D32" s="36">
        <v>1185</v>
      </c>
      <c r="E32" s="36"/>
      <c r="F32" s="36"/>
      <c r="G32" s="36"/>
      <c r="H32" s="36"/>
      <c r="I32" s="36"/>
      <c r="J32" s="36"/>
      <c r="K32" s="36"/>
      <c r="L32" s="36"/>
      <c r="M32" s="36"/>
      <c r="N32" s="36">
        <v>20</v>
      </c>
      <c r="O32" s="36"/>
      <c r="P32" s="36"/>
      <c r="Q32" s="35">
        <f t="shared" si="2"/>
        <v>5129</v>
      </c>
      <c r="R32" s="36">
        <v>50</v>
      </c>
    </row>
    <row r="33" spans="1:18" x14ac:dyDescent="0.2">
      <c r="A33" s="46" t="s">
        <v>87</v>
      </c>
      <c r="B33" s="35">
        <f t="shared" si="1"/>
        <v>4669</v>
      </c>
      <c r="C33" s="36">
        <v>3005</v>
      </c>
      <c r="D33" s="36">
        <v>907</v>
      </c>
      <c r="E33" s="36"/>
      <c r="F33" s="36"/>
      <c r="G33" s="36"/>
      <c r="H33" s="36"/>
      <c r="I33" s="36"/>
      <c r="J33" s="36"/>
      <c r="K33" s="36"/>
      <c r="L33" s="36">
        <v>30</v>
      </c>
      <c r="M33" s="36"/>
      <c r="N33" s="36">
        <v>227</v>
      </c>
      <c r="O33" s="36"/>
      <c r="P33" s="36"/>
      <c r="Q33" s="35">
        <f t="shared" si="2"/>
        <v>4169</v>
      </c>
      <c r="R33" s="36">
        <v>500</v>
      </c>
    </row>
    <row r="34" spans="1:18" x14ac:dyDescent="0.2">
      <c r="A34" s="46" t="s">
        <v>86</v>
      </c>
      <c r="B34" s="35">
        <f t="shared" si="1"/>
        <v>3153</v>
      </c>
      <c r="C34" s="41">
        <v>1941</v>
      </c>
      <c r="D34" s="36">
        <v>586</v>
      </c>
      <c r="E34" s="36"/>
      <c r="F34" s="36"/>
      <c r="G34" s="36"/>
      <c r="H34" s="42"/>
      <c r="I34" s="36"/>
      <c r="J34" s="36"/>
      <c r="K34" s="36"/>
      <c r="L34" s="36">
        <v>15</v>
      </c>
      <c r="M34" s="36"/>
      <c r="N34" s="36">
        <v>165</v>
      </c>
      <c r="O34" s="36"/>
      <c r="P34" s="36">
        <v>246</v>
      </c>
      <c r="Q34" s="35">
        <f t="shared" si="2"/>
        <v>2953</v>
      </c>
      <c r="R34" s="36">
        <v>200</v>
      </c>
    </row>
    <row r="35" spans="1:18" x14ac:dyDescent="0.2">
      <c r="A35" s="46" t="s">
        <v>20</v>
      </c>
      <c r="B35" s="35">
        <f t="shared" si="1"/>
        <v>1076</v>
      </c>
      <c r="C35" s="36">
        <v>776</v>
      </c>
      <c r="D35" s="36">
        <v>234</v>
      </c>
      <c r="E35" s="36"/>
      <c r="F35" s="36"/>
      <c r="G35" s="36"/>
      <c r="H35" s="36"/>
      <c r="I35" s="36"/>
      <c r="J35" s="36"/>
      <c r="K35" s="36"/>
      <c r="L35" s="36"/>
      <c r="M35" s="36"/>
      <c r="N35" s="36">
        <v>16</v>
      </c>
      <c r="O35" s="36"/>
      <c r="P35" s="36"/>
      <c r="Q35" s="35">
        <f t="shared" si="2"/>
        <v>1026</v>
      </c>
      <c r="R35" s="36">
        <v>50</v>
      </c>
    </row>
    <row r="36" spans="1:18" x14ac:dyDescent="0.2">
      <c r="A36" s="46" t="s">
        <v>85</v>
      </c>
      <c r="B36" s="35">
        <f t="shared" si="1"/>
        <v>2557</v>
      </c>
      <c r="C36" s="36">
        <v>879</v>
      </c>
      <c r="D36" s="36">
        <v>265</v>
      </c>
      <c r="E36" s="36"/>
      <c r="F36" s="36">
        <v>1009</v>
      </c>
      <c r="G36" s="36"/>
      <c r="H36" s="36"/>
      <c r="I36" s="36"/>
      <c r="J36" s="36"/>
      <c r="K36" s="36"/>
      <c r="L36" s="36">
        <v>37</v>
      </c>
      <c r="M36" s="36"/>
      <c r="N36" s="36">
        <v>167</v>
      </c>
      <c r="O36" s="36"/>
      <c r="P36" s="36"/>
      <c r="Q36" s="35">
        <f t="shared" si="2"/>
        <v>2357</v>
      </c>
      <c r="R36" s="36">
        <v>200</v>
      </c>
    </row>
    <row r="37" spans="1:18" x14ac:dyDescent="0.2">
      <c r="A37" s="46" t="s">
        <v>84</v>
      </c>
      <c r="B37" s="35">
        <f t="shared" si="1"/>
        <v>376</v>
      </c>
      <c r="C37" s="36">
        <v>289</v>
      </c>
      <c r="D37" s="36">
        <v>87</v>
      </c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5">
        <f t="shared" si="2"/>
        <v>376</v>
      </c>
      <c r="R37" s="36"/>
    </row>
    <row r="38" spans="1:18" x14ac:dyDescent="0.2">
      <c r="A38" s="46" t="s">
        <v>81</v>
      </c>
      <c r="B38" s="35">
        <f t="shared" si="1"/>
        <v>516</v>
      </c>
      <c r="C38" s="36">
        <v>396</v>
      </c>
      <c r="D38" s="36">
        <v>120</v>
      </c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5">
        <f t="shared" si="2"/>
        <v>516</v>
      </c>
      <c r="R38" s="36"/>
    </row>
    <row r="39" spans="1:18" x14ac:dyDescent="0.2">
      <c r="A39" s="46" t="s">
        <v>83</v>
      </c>
      <c r="B39" s="35">
        <f t="shared" si="1"/>
        <v>384</v>
      </c>
      <c r="C39" s="36">
        <v>295</v>
      </c>
      <c r="D39" s="36">
        <v>89</v>
      </c>
      <c r="E39" s="36"/>
      <c r="F39" s="37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5">
        <f t="shared" si="2"/>
        <v>384</v>
      </c>
      <c r="R39" s="36"/>
    </row>
    <row r="40" spans="1:18" x14ac:dyDescent="0.2">
      <c r="A40" s="50" t="s">
        <v>106</v>
      </c>
      <c r="B40" s="35">
        <f t="shared" si="1"/>
        <v>449</v>
      </c>
      <c r="C40" s="36">
        <v>345</v>
      </c>
      <c r="D40" s="36">
        <v>104</v>
      </c>
      <c r="E40" s="36"/>
      <c r="F40" s="37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5">
        <f t="shared" si="2"/>
        <v>449</v>
      </c>
      <c r="R40" s="36"/>
    </row>
    <row r="41" spans="1:18" x14ac:dyDescent="0.2">
      <c r="A41" s="46" t="s">
        <v>72</v>
      </c>
      <c r="B41" s="35">
        <f t="shared" si="1"/>
        <v>4077</v>
      </c>
      <c r="C41" s="36">
        <v>180</v>
      </c>
      <c r="D41" s="36">
        <v>54</v>
      </c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5">
        <f t="shared" si="2"/>
        <v>234</v>
      </c>
      <c r="R41" s="36">
        <v>3843</v>
      </c>
    </row>
    <row r="42" spans="1:18" x14ac:dyDescent="0.2">
      <c r="A42" s="46" t="s">
        <v>107</v>
      </c>
      <c r="B42" s="35">
        <f t="shared" si="1"/>
        <v>900</v>
      </c>
      <c r="C42" s="36"/>
      <c r="D42" s="36"/>
      <c r="E42" s="36"/>
      <c r="F42" s="36"/>
      <c r="G42" s="36"/>
      <c r="H42" s="36"/>
      <c r="I42" s="36">
        <v>900</v>
      </c>
      <c r="J42" s="36"/>
      <c r="K42" s="36"/>
      <c r="L42" s="36"/>
      <c r="M42" s="36"/>
      <c r="N42" s="36"/>
      <c r="O42" s="36"/>
      <c r="P42" s="36"/>
      <c r="Q42" s="35">
        <f t="shared" si="2"/>
        <v>900</v>
      </c>
      <c r="R42" s="36"/>
    </row>
    <row r="43" spans="1:18" x14ac:dyDescent="0.2">
      <c r="A43" s="48" t="s">
        <v>111</v>
      </c>
      <c r="B43" s="35">
        <f t="shared" si="1"/>
        <v>600</v>
      </c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5">
        <f t="shared" si="2"/>
        <v>0</v>
      </c>
      <c r="R43" s="36">
        <v>600</v>
      </c>
    </row>
    <row r="44" spans="1:18" x14ac:dyDescent="0.2">
      <c r="A44" s="48" t="s">
        <v>112</v>
      </c>
      <c r="B44" s="35">
        <f t="shared" si="1"/>
        <v>9028</v>
      </c>
      <c r="C44" s="36"/>
      <c r="D44" s="36"/>
      <c r="E44" s="36"/>
      <c r="F44" s="36"/>
      <c r="G44" s="36"/>
      <c r="H44" s="36"/>
      <c r="I44" s="36"/>
      <c r="J44" s="36">
        <v>3044</v>
      </c>
      <c r="K44" s="36">
        <v>920</v>
      </c>
      <c r="L44" s="36"/>
      <c r="M44" s="36"/>
      <c r="N44" s="36">
        <v>3664</v>
      </c>
      <c r="O44" s="36"/>
      <c r="P44" s="36"/>
      <c r="Q44" s="35">
        <f t="shared" si="2"/>
        <v>7628</v>
      </c>
      <c r="R44" s="36">
        <v>1400</v>
      </c>
    </row>
    <row r="45" spans="1:18" ht="12" customHeight="1" x14ac:dyDescent="0.2">
      <c r="A45" s="51" t="s">
        <v>91</v>
      </c>
      <c r="B45" s="52">
        <f>SUM(B46:B60)</f>
        <v>98462</v>
      </c>
      <c r="C45" s="52">
        <f>SUM(C46:C60)</f>
        <v>58099</v>
      </c>
      <c r="D45" s="52">
        <f t="shared" ref="D45:P45" si="3">SUM(D46:D60)</f>
        <v>17547</v>
      </c>
      <c r="E45" s="52">
        <f t="shared" si="3"/>
        <v>0</v>
      </c>
      <c r="F45" s="52">
        <f t="shared" si="3"/>
        <v>0</v>
      </c>
      <c r="G45" s="52">
        <f t="shared" si="3"/>
        <v>0</v>
      </c>
      <c r="H45" s="52">
        <f t="shared" si="3"/>
        <v>17</v>
      </c>
      <c r="I45" s="52">
        <f t="shared" si="3"/>
        <v>0</v>
      </c>
      <c r="J45" s="52">
        <f t="shared" si="3"/>
        <v>0</v>
      </c>
      <c r="K45" s="52">
        <f t="shared" si="3"/>
        <v>0</v>
      </c>
      <c r="L45" s="52">
        <f t="shared" si="3"/>
        <v>0</v>
      </c>
      <c r="M45" s="52">
        <f t="shared" si="3"/>
        <v>0</v>
      </c>
      <c r="N45" s="52">
        <f t="shared" si="3"/>
        <v>145</v>
      </c>
      <c r="O45" s="52">
        <f t="shared" si="3"/>
        <v>0</v>
      </c>
      <c r="P45" s="52">
        <f t="shared" si="3"/>
        <v>20369</v>
      </c>
      <c r="Q45" s="52">
        <f>SUM(Q46:Q60)</f>
        <v>96177</v>
      </c>
      <c r="R45" s="52">
        <f>SUM(R46:R60)</f>
        <v>2285</v>
      </c>
    </row>
    <row r="46" spans="1:18" ht="12" customHeight="1" x14ac:dyDescent="0.2">
      <c r="A46" s="49" t="s">
        <v>102</v>
      </c>
      <c r="B46" s="35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5">
        <f t="shared" ref="Q46:Q52" si="4">SUM(C46:P46)</f>
        <v>0</v>
      </c>
      <c r="R46" s="36"/>
    </row>
    <row r="47" spans="1:18" x14ac:dyDescent="0.2">
      <c r="A47" s="46" t="s">
        <v>103</v>
      </c>
      <c r="B47" s="35">
        <f>SUM(Q47+R47)</f>
        <v>69112</v>
      </c>
      <c r="C47" s="36">
        <v>53081</v>
      </c>
      <c r="D47" s="36">
        <v>16031</v>
      </c>
      <c r="E47" s="36">
        <f t="shared" ref="E47:M47" si="5">SUM(E48:E59)</f>
        <v>0</v>
      </c>
      <c r="F47" s="36">
        <f t="shared" si="5"/>
        <v>0</v>
      </c>
      <c r="G47" s="36">
        <f t="shared" si="5"/>
        <v>0</v>
      </c>
      <c r="H47" s="36"/>
      <c r="I47" s="36">
        <f t="shared" si="5"/>
        <v>0</v>
      </c>
      <c r="J47" s="36">
        <f t="shared" si="5"/>
        <v>0</v>
      </c>
      <c r="K47" s="36">
        <f t="shared" si="5"/>
        <v>0</v>
      </c>
      <c r="L47" s="36">
        <f t="shared" si="5"/>
        <v>0</v>
      </c>
      <c r="M47" s="36">
        <f t="shared" si="5"/>
        <v>0</v>
      </c>
      <c r="N47" s="36"/>
      <c r="O47" s="36">
        <f>SUM(O48+O60)</f>
        <v>0</v>
      </c>
      <c r="P47" s="36"/>
      <c r="Q47" s="35">
        <f t="shared" si="4"/>
        <v>69112</v>
      </c>
      <c r="R47" s="36"/>
    </row>
    <row r="48" spans="1:18" x14ac:dyDescent="0.2">
      <c r="A48" s="46" t="s">
        <v>92</v>
      </c>
      <c r="B48" s="35">
        <f t="shared" ref="B48:B60" si="6">SUM(Q48+R48)</f>
        <v>7229</v>
      </c>
      <c r="C48" s="36">
        <v>3876</v>
      </c>
      <c r="D48" s="36">
        <v>1171</v>
      </c>
      <c r="E48" s="36"/>
      <c r="F48" s="36"/>
      <c r="G48" s="36"/>
      <c r="H48" s="36">
        <v>17</v>
      </c>
      <c r="I48" s="36"/>
      <c r="J48" s="36"/>
      <c r="K48" s="36"/>
      <c r="L48" s="36"/>
      <c r="M48" s="36"/>
      <c r="N48" s="36"/>
      <c r="O48" s="36"/>
      <c r="P48" s="36"/>
      <c r="Q48" s="35">
        <f t="shared" si="4"/>
        <v>5064</v>
      </c>
      <c r="R48" s="36">
        <v>2165</v>
      </c>
    </row>
    <row r="49" spans="1:18" x14ac:dyDescent="0.2">
      <c r="A49" s="46" t="s">
        <v>93</v>
      </c>
      <c r="B49" s="35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5">
        <f t="shared" si="4"/>
        <v>0</v>
      </c>
      <c r="R49" s="36"/>
    </row>
    <row r="50" spans="1:18" x14ac:dyDescent="0.2">
      <c r="A50" s="46" t="s">
        <v>94</v>
      </c>
      <c r="B50" s="35">
        <f t="shared" si="6"/>
        <v>629</v>
      </c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>
        <v>629</v>
      </c>
      <c r="Q50" s="35">
        <f t="shared" si="4"/>
        <v>629</v>
      </c>
      <c r="R50" s="36"/>
    </row>
    <row r="51" spans="1:18" x14ac:dyDescent="0.2">
      <c r="A51" s="46" t="s">
        <v>104</v>
      </c>
      <c r="B51" s="35">
        <f t="shared" si="6"/>
        <v>664</v>
      </c>
      <c r="C51" s="36">
        <v>430</v>
      </c>
      <c r="D51" s="36">
        <v>130</v>
      </c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>
        <v>104</v>
      </c>
      <c r="Q51" s="35">
        <f t="shared" si="4"/>
        <v>664</v>
      </c>
      <c r="R51" s="36"/>
    </row>
    <row r="52" spans="1:18" x14ac:dyDescent="0.2">
      <c r="A52" s="46" t="s">
        <v>59</v>
      </c>
      <c r="B52" s="35">
        <f t="shared" si="6"/>
        <v>307</v>
      </c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>
        <v>307</v>
      </c>
      <c r="Q52" s="35">
        <f t="shared" si="4"/>
        <v>307</v>
      </c>
      <c r="R52" s="36"/>
    </row>
    <row r="53" spans="1:18" x14ac:dyDescent="0.2">
      <c r="A53" s="46" t="s">
        <v>95</v>
      </c>
      <c r="B53" s="35">
        <f t="shared" si="6"/>
        <v>19</v>
      </c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>
        <v>19</v>
      </c>
      <c r="Q53" s="35">
        <f t="shared" ref="Q53:Q61" si="7">SUM(C53:P53)</f>
        <v>19</v>
      </c>
      <c r="R53" s="36"/>
    </row>
    <row r="54" spans="1:18" x14ac:dyDescent="0.2">
      <c r="A54" s="46" t="s">
        <v>96</v>
      </c>
      <c r="B54" s="35">
        <f t="shared" si="6"/>
        <v>404</v>
      </c>
      <c r="C54" s="36">
        <v>227</v>
      </c>
      <c r="D54" s="36">
        <v>68</v>
      </c>
      <c r="E54" s="36"/>
      <c r="F54" s="36"/>
      <c r="G54" s="36"/>
      <c r="H54" s="36"/>
      <c r="I54" s="36"/>
      <c r="J54" s="36"/>
      <c r="K54" s="36"/>
      <c r="L54" s="36"/>
      <c r="M54" s="36"/>
      <c r="N54" s="36">
        <v>59</v>
      </c>
      <c r="O54" s="36"/>
      <c r="P54" s="36"/>
      <c r="Q54" s="35">
        <f t="shared" si="7"/>
        <v>354</v>
      </c>
      <c r="R54" s="36">
        <v>50</v>
      </c>
    </row>
    <row r="55" spans="1:18" x14ac:dyDescent="0.2">
      <c r="A55" s="46" t="s">
        <v>97</v>
      </c>
      <c r="B55" s="35">
        <f t="shared" si="6"/>
        <v>404</v>
      </c>
      <c r="C55" s="36">
        <v>257</v>
      </c>
      <c r="D55" s="36">
        <v>78</v>
      </c>
      <c r="E55" s="36"/>
      <c r="F55" s="36"/>
      <c r="G55" s="36"/>
      <c r="H55" s="36"/>
      <c r="I55" s="36"/>
      <c r="J55" s="36"/>
      <c r="K55" s="36"/>
      <c r="L55" s="36"/>
      <c r="M55" s="36"/>
      <c r="N55" s="36">
        <v>34</v>
      </c>
      <c r="O55" s="36"/>
      <c r="P55" s="36"/>
      <c r="Q55" s="35">
        <f t="shared" si="7"/>
        <v>369</v>
      </c>
      <c r="R55" s="36">
        <v>35</v>
      </c>
    </row>
    <row r="56" spans="1:18" x14ac:dyDescent="0.2">
      <c r="A56" s="46" t="s">
        <v>99</v>
      </c>
      <c r="B56" s="35">
        <f t="shared" si="6"/>
        <v>384</v>
      </c>
      <c r="C56" s="36">
        <v>228</v>
      </c>
      <c r="D56" s="36">
        <v>69</v>
      </c>
      <c r="E56" s="36"/>
      <c r="F56" s="36"/>
      <c r="G56" s="36"/>
      <c r="H56" s="36"/>
      <c r="I56" s="36"/>
      <c r="J56" s="36"/>
      <c r="K56" s="36"/>
      <c r="L56" s="36"/>
      <c r="M56" s="36"/>
      <c r="N56" s="36">
        <v>52</v>
      </c>
      <c r="O56" s="36"/>
      <c r="P56" s="36"/>
      <c r="Q56" s="35">
        <f t="shared" si="7"/>
        <v>349</v>
      </c>
      <c r="R56" s="36">
        <v>35</v>
      </c>
    </row>
    <row r="57" spans="1:18" x14ac:dyDescent="0.2">
      <c r="A57" s="46" t="s">
        <v>98</v>
      </c>
      <c r="B57" s="35">
        <f t="shared" si="6"/>
        <v>0</v>
      </c>
      <c r="C57" s="36"/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36"/>
      <c r="P57" s="36"/>
      <c r="Q57" s="35">
        <f t="shared" si="7"/>
        <v>0</v>
      </c>
      <c r="R57" s="36"/>
    </row>
    <row r="58" spans="1:18" x14ac:dyDescent="0.2">
      <c r="A58" s="46" t="s">
        <v>100</v>
      </c>
      <c r="B58" s="35">
        <f t="shared" si="6"/>
        <v>19310</v>
      </c>
      <c r="C58" s="37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6"/>
      <c r="O58" s="36"/>
      <c r="P58" s="36">
        <v>19310</v>
      </c>
      <c r="Q58" s="35">
        <f t="shared" si="7"/>
        <v>19310</v>
      </c>
      <c r="R58" s="36"/>
    </row>
    <row r="59" spans="1:18" x14ac:dyDescent="0.2">
      <c r="A59" s="46" t="s">
        <v>101</v>
      </c>
      <c r="B59" s="35">
        <f t="shared" si="6"/>
        <v>0</v>
      </c>
      <c r="C59" s="36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5">
        <f t="shared" si="7"/>
        <v>0</v>
      </c>
      <c r="R59" s="36"/>
    </row>
    <row r="60" spans="1:18" x14ac:dyDescent="0.2">
      <c r="A60" s="46" t="s">
        <v>62</v>
      </c>
      <c r="B60" s="35">
        <f t="shared" si="6"/>
        <v>0</v>
      </c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5">
        <f t="shared" si="7"/>
        <v>0</v>
      </c>
      <c r="R60" s="36"/>
    </row>
    <row r="61" spans="1:18" x14ac:dyDescent="0.2">
      <c r="A61" s="46" t="s">
        <v>109</v>
      </c>
      <c r="B61" s="35"/>
      <c r="C61" s="37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5">
        <f t="shared" si="7"/>
        <v>0</v>
      </c>
      <c r="R61" s="36"/>
    </row>
    <row r="62" spans="1:18" x14ac:dyDescent="0.2">
      <c r="A62" s="46" t="s">
        <v>108</v>
      </c>
      <c r="B62" s="43">
        <f>SUM(B45+B20)</f>
        <v>167786</v>
      </c>
      <c r="C62" s="43">
        <f t="shared" ref="C62:R62" si="8">SUM(C45+C20)</f>
        <v>92963</v>
      </c>
      <c r="D62" s="43">
        <f t="shared" si="8"/>
        <v>28070</v>
      </c>
      <c r="E62" s="43">
        <f t="shared" si="8"/>
        <v>0</v>
      </c>
      <c r="F62" s="43">
        <f t="shared" si="8"/>
        <v>1009</v>
      </c>
      <c r="G62" s="43">
        <f t="shared" si="8"/>
        <v>0</v>
      </c>
      <c r="H62" s="43">
        <f t="shared" si="8"/>
        <v>17</v>
      </c>
      <c r="I62" s="43">
        <f t="shared" si="8"/>
        <v>900</v>
      </c>
      <c r="J62" s="43">
        <f t="shared" si="8"/>
        <v>3044</v>
      </c>
      <c r="K62" s="43">
        <f t="shared" si="8"/>
        <v>920</v>
      </c>
      <c r="L62" s="43">
        <f t="shared" si="8"/>
        <v>165</v>
      </c>
      <c r="M62" s="43">
        <f t="shared" si="8"/>
        <v>0</v>
      </c>
      <c r="N62" s="43">
        <f t="shared" si="8"/>
        <v>5225</v>
      </c>
      <c r="O62" s="43">
        <f t="shared" si="8"/>
        <v>0</v>
      </c>
      <c r="P62" s="43">
        <f t="shared" si="8"/>
        <v>20615</v>
      </c>
      <c r="Q62" s="43">
        <f t="shared" si="8"/>
        <v>152928</v>
      </c>
      <c r="R62" s="43">
        <f t="shared" si="8"/>
        <v>14858</v>
      </c>
    </row>
    <row r="63" spans="1:18" x14ac:dyDescent="0.2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2"/>
      <c r="O63" s="42"/>
      <c r="P63" s="42"/>
      <c r="Q63" s="42"/>
      <c r="R63" s="42"/>
    </row>
    <row r="64" spans="1:18" ht="18" x14ac:dyDescent="0.25">
      <c r="A64" s="42"/>
      <c r="B64" s="44" t="s">
        <v>21</v>
      </c>
      <c r="C64" s="44"/>
      <c r="D64" s="44" t="s">
        <v>105</v>
      </c>
      <c r="E64" s="44"/>
      <c r="F64" s="44"/>
      <c r="G64" s="44"/>
      <c r="H64" s="42"/>
      <c r="I64" s="42"/>
      <c r="J64" s="42"/>
      <c r="K64" s="42"/>
      <c r="L64" s="42"/>
      <c r="M64" s="42"/>
      <c r="N64" s="42"/>
      <c r="O64" s="42"/>
      <c r="P64" s="42"/>
      <c r="Q64" s="42"/>
    </row>
    <row r="65" spans="1:17" ht="18" x14ac:dyDescent="0.25">
      <c r="A65" s="44"/>
      <c r="B65" s="44" t="s">
        <v>22</v>
      </c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</row>
    <row r="66" spans="1:17" ht="18" x14ac:dyDescent="0.25">
      <c r="A66" s="44"/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158"/>
      <c r="M66" s="158"/>
      <c r="N66" s="158"/>
      <c r="O66" s="158"/>
      <c r="P66" s="158"/>
      <c r="Q66" s="158"/>
    </row>
  </sheetData>
  <mergeCells count="19">
    <mergeCell ref="L66:Q66"/>
    <mergeCell ref="I4:I5"/>
    <mergeCell ref="J4:K4"/>
    <mergeCell ref="L4:L5"/>
    <mergeCell ref="M4:M5"/>
    <mergeCell ref="N4:N5"/>
    <mergeCell ref="O4:O5"/>
    <mergeCell ref="Q4:Q5"/>
    <mergeCell ref="R4:R5"/>
    <mergeCell ref="A1:S1"/>
    <mergeCell ref="A3:A5"/>
    <mergeCell ref="B3:B5"/>
    <mergeCell ref="C3:R3"/>
    <mergeCell ref="C4:C5"/>
    <mergeCell ref="D4:D5"/>
    <mergeCell ref="E4:E5"/>
    <mergeCell ref="F4:F5"/>
    <mergeCell ref="G4:G5"/>
    <mergeCell ref="H4:H5"/>
  </mergeCells>
  <phoneticPr fontId="27" type="noConversion"/>
  <pageMargins left="0.25" right="0.25" top="0.75" bottom="0.75" header="0.3" footer="0.3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205"/>
  <sheetViews>
    <sheetView tabSelected="1" topLeftCell="A147" zoomScaleSheetLayoutView="117" workbookViewId="0">
      <selection activeCell="G124" sqref="G124"/>
    </sheetView>
  </sheetViews>
  <sheetFormatPr defaultRowHeight="12.75" x14ac:dyDescent="0.2"/>
  <cols>
    <col min="1" max="1" width="34.7109375" customWidth="1"/>
    <col min="2" max="3" width="5.85546875" customWidth="1"/>
    <col min="4" max="4" width="4.85546875" customWidth="1"/>
    <col min="5" max="5" width="11" customWidth="1"/>
    <col min="6" max="6" width="6.28515625" customWidth="1"/>
    <col min="7" max="7" width="10.140625" customWidth="1"/>
    <col min="8" max="8" width="11.7109375" customWidth="1"/>
    <col min="9" max="9" width="10.5703125" customWidth="1"/>
  </cols>
  <sheetData>
    <row r="2" spans="1:10" ht="24.75" customHeight="1" x14ac:dyDescent="0.2">
      <c r="G2" s="161" t="s">
        <v>220</v>
      </c>
      <c r="H2" s="161"/>
      <c r="I2" s="161"/>
    </row>
    <row r="3" spans="1:10" ht="19.5" customHeight="1" x14ac:dyDescent="0.25">
      <c r="A3" s="3"/>
      <c r="E3" s="161" t="s">
        <v>219</v>
      </c>
      <c r="F3" s="161"/>
      <c r="G3" s="161"/>
      <c r="H3" s="161"/>
      <c r="I3" s="161"/>
      <c r="J3" s="5"/>
    </row>
    <row r="4" spans="1:10" ht="15" x14ac:dyDescent="0.25">
      <c r="A4" s="3"/>
      <c r="B4" s="5"/>
      <c r="C4" s="5"/>
      <c r="D4" s="5"/>
      <c r="E4" s="161" t="s">
        <v>234</v>
      </c>
      <c r="F4" s="165"/>
      <c r="G4" s="165"/>
      <c r="H4" s="165"/>
      <c r="I4" s="165"/>
      <c r="J4" s="5"/>
    </row>
    <row r="5" spans="1:10" ht="15" x14ac:dyDescent="0.25">
      <c r="A5" s="3"/>
      <c r="B5" s="5"/>
      <c r="C5" s="5"/>
      <c r="D5" s="5"/>
      <c r="E5" s="127"/>
      <c r="F5" s="128"/>
      <c r="G5" s="128"/>
      <c r="H5" s="128"/>
      <c r="I5" s="128"/>
      <c r="J5" s="5"/>
    </row>
    <row r="6" spans="1:10" ht="14.25" customHeight="1" x14ac:dyDescent="0.2">
      <c r="A6" s="167" t="s">
        <v>23</v>
      </c>
      <c r="B6" s="167"/>
      <c r="C6" s="167"/>
      <c r="D6" s="167"/>
      <c r="E6" s="167"/>
      <c r="F6" s="167"/>
      <c r="G6" s="167"/>
      <c r="H6" s="167"/>
      <c r="I6" s="167"/>
      <c r="J6" s="5"/>
    </row>
    <row r="7" spans="1:10" ht="15" x14ac:dyDescent="0.25">
      <c r="A7" s="168" t="s">
        <v>24</v>
      </c>
      <c r="B7" s="168"/>
      <c r="C7" s="168"/>
      <c r="D7" s="168"/>
      <c r="E7" s="168"/>
      <c r="F7" s="168"/>
      <c r="G7" s="168"/>
      <c r="H7" s="168"/>
      <c r="I7" s="168"/>
    </row>
    <row r="8" spans="1:10" ht="14.25" x14ac:dyDescent="0.2">
      <c r="A8" s="166" t="s">
        <v>233</v>
      </c>
      <c r="B8" s="166"/>
      <c r="C8" s="166"/>
      <c r="D8" s="166"/>
      <c r="E8" s="166"/>
      <c r="F8" s="166"/>
      <c r="G8" s="166"/>
      <c r="H8" s="166"/>
      <c r="I8" s="166"/>
    </row>
    <row r="9" spans="1:10" ht="15.75" x14ac:dyDescent="0.25">
      <c r="A9" s="164" t="s">
        <v>235</v>
      </c>
      <c r="B9" s="164"/>
      <c r="C9" s="164"/>
      <c r="D9" s="164"/>
      <c r="E9" s="164"/>
      <c r="F9" s="164"/>
      <c r="G9" s="164"/>
      <c r="H9" s="164"/>
      <c r="I9" s="164"/>
    </row>
    <row r="10" spans="1:10" ht="1.5" customHeight="1" x14ac:dyDescent="0.2">
      <c r="A10" s="162"/>
      <c r="B10" s="162"/>
      <c r="C10" s="162"/>
      <c r="D10" s="162"/>
      <c r="E10" s="162"/>
      <c r="F10" s="162"/>
      <c r="G10" s="162"/>
      <c r="H10" s="162"/>
      <c r="I10" s="162"/>
    </row>
    <row r="11" spans="1:10" ht="23.25" customHeight="1" x14ac:dyDescent="0.25">
      <c r="A11" s="6"/>
      <c r="B11" s="7"/>
      <c r="C11" s="7"/>
      <c r="D11" s="7"/>
      <c r="E11" s="7"/>
      <c r="F11" s="7"/>
      <c r="G11" s="7"/>
      <c r="H11" s="7"/>
      <c r="I11" s="7"/>
    </row>
    <row r="12" spans="1:10" ht="14.25" customHeight="1" thickBot="1" x14ac:dyDescent="0.3">
      <c r="B12" s="8"/>
      <c r="H12" s="163" t="s">
        <v>45</v>
      </c>
      <c r="I12" s="163"/>
    </row>
    <row r="13" spans="1:10" ht="32.25" customHeight="1" thickBot="1" x14ac:dyDescent="0.25">
      <c r="A13" s="23" t="s">
        <v>25</v>
      </c>
      <c r="B13" s="24" t="s">
        <v>26</v>
      </c>
      <c r="C13" s="24" t="s">
        <v>27</v>
      </c>
      <c r="D13" s="24" t="s">
        <v>28</v>
      </c>
      <c r="E13" s="24" t="s">
        <v>29</v>
      </c>
      <c r="F13" s="24" t="s">
        <v>30</v>
      </c>
      <c r="G13" s="24">
        <v>2018</v>
      </c>
      <c r="H13" s="24">
        <v>2019</v>
      </c>
      <c r="I13" s="24">
        <v>2020</v>
      </c>
    </row>
    <row r="14" spans="1:10" ht="19.5" hidden="1" customHeight="1" thickBot="1" x14ac:dyDescent="0.25">
      <c r="A14" s="21"/>
      <c r="B14" s="22"/>
      <c r="C14" s="22"/>
      <c r="D14" s="22"/>
      <c r="E14" s="22" t="s">
        <v>61</v>
      </c>
      <c r="F14" s="22"/>
      <c r="G14" s="110"/>
      <c r="H14" s="110"/>
      <c r="I14" s="110"/>
    </row>
    <row r="15" spans="1:10" ht="37.5" customHeight="1" thickBot="1" x14ac:dyDescent="0.25">
      <c r="A15" s="53" t="s">
        <v>115</v>
      </c>
      <c r="B15" s="22"/>
      <c r="C15" s="22"/>
      <c r="D15" s="22"/>
      <c r="E15" s="22"/>
      <c r="F15" s="22"/>
      <c r="G15" s="110">
        <f>SUM(G16+G18+G20+G23+G27+G30+G33+G37+G43+G45)</f>
        <v>19550</v>
      </c>
      <c r="H15" s="110">
        <f>SUM(H16+H18+H20+H23+H27+H30+H33+H37+H43+H45)</f>
        <v>15398</v>
      </c>
      <c r="I15" s="110">
        <f>SUM(I16+I18+I20+I23+I27+I30+I33+I37+I43+I45)</f>
        <v>15398</v>
      </c>
    </row>
    <row r="16" spans="1:10" ht="72.75" customHeight="1" thickBot="1" x14ac:dyDescent="0.25">
      <c r="A16" s="93" t="s">
        <v>55</v>
      </c>
      <c r="B16" s="88" t="s">
        <v>31</v>
      </c>
      <c r="C16" s="88" t="s">
        <v>32</v>
      </c>
      <c r="D16" s="89" t="s">
        <v>33</v>
      </c>
      <c r="E16" s="90">
        <v>8810020000</v>
      </c>
      <c r="F16" s="90"/>
      <c r="G16" s="91">
        <v>1582</v>
      </c>
      <c r="H16" s="91">
        <v>1582</v>
      </c>
      <c r="I16" s="91">
        <v>1582</v>
      </c>
    </row>
    <row r="17" spans="1:9" ht="88.5" customHeight="1" thickBot="1" x14ac:dyDescent="0.25">
      <c r="A17" s="67" t="s">
        <v>135</v>
      </c>
      <c r="B17" s="66" t="s">
        <v>57</v>
      </c>
      <c r="C17" s="66" t="s">
        <v>56</v>
      </c>
      <c r="D17" s="66" t="s">
        <v>117</v>
      </c>
      <c r="E17" s="113" t="s">
        <v>116</v>
      </c>
      <c r="F17" s="65">
        <v>100</v>
      </c>
      <c r="G17" s="68">
        <v>1582</v>
      </c>
      <c r="H17" s="68">
        <v>1582</v>
      </c>
      <c r="I17" s="68">
        <v>1582</v>
      </c>
    </row>
    <row r="18" spans="1:9" ht="76.5" customHeight="1" thickBot="1" x14ac:dyDescent="0.25">
      <c r="A18" s="92" t="s">
        <v>165</v>
      </c>
      <c r="B18" s="84" t="s">
        <v>40</v>
      </c>
      <c r="C18" s="85" t="s">
        <v>38</v>
      </c>
      <c r="D18" s="85" t="s">
        <v>34</v>
      </c>
      <c r="E18" s="85"/>
      <c r="F18" s="85"/>
      <c r="G18" s="86">
        <v>1240</v>
      </c>
      <c r="H18" s="86">
        <v>1240</v>
      </c>
      <c r="I18" s="86">
        <v>1240</v>
      </c>
    </row>
    <row r="19" spans="1:9" ht="77.25" customHeight="1" thickBot="1" x14ac:dyDescent="0.25">
      <c r="A19" s="67" t="s">
        <v>135</v>
      </c>
      <c r="B19" s="66" t="s">
        <v>57</v>
      </c>
      <c r="C19" s="66" t="s">
        <v>56</v>
      </c>
      <c r="D19" s="66" t="s">
        <v>58</v>
      </c>
      <c r="E19" s="113" t="s">
        <v>168</v>
      </c>
      <c r="F19" s="65">
        <v>100</v>
      </c>
      <c r="G19" s="15">
        <v>1240</v>
      </c>
      <c r="H19" s="15">
        <v>1240</v>
      </c>
      <c r="I19" s="15">
        <v>1240</v>
      </c>
    </row>
    <row r="20" spans="1:9" ht="77.25" customHeight="1" thickBot="1" x14ac:dyDescent="0.25">
      <c r="A20" s="87" t="s">
        <v>118</v>
      </c>
      <c r="B20" s="84" t="s">
        <v>40</v>
      </c>
      <c r="C20" s="85" t="s">
        <v>38</v>
      </c>
      <c r="D20" s="85" t="s">
        <v>34</v>
      </c>
      <c r="E20" s="85"/>
      <c r="F20" s="85"/>
      <c r="G20" s="86">
        <v>501</v>
      </c>
      <c r="H20" s="86">
        <v>551</v>
      </c>
      <c r="I20" s="86">
        <v>551</v>
      </c>
    </row>
    <row r="21" spans="1:9" ht="80.25" customHeight="1" thickBot="1" x14ac:dyDescent="0.25">
      <c r="A21" s="67" t="s">
        <v>135</v>
      </c>
      <c r="B21" s="66" t="s">
        <v>57</v>
      </c>
      <c r="C21" s="66" t="s">
        <v>56</v>
      </c>
      <c r="D21" s="66" t="s">
        <v>58</v>
      </c>
      <c r="E21" s="113" t="s">
        <v>119</v>
      </c>
      <c r="F21" s="65">
        <v>100</v>
      </c>
      <c r="G21" s="15">
        <v>365</v>
      </c>
      <c r="H21" s="15">
        <v>365</v>
      </c>
      <c r="I21" s="15">
        <v>365</v>
      </c>
    </row>
    <row r="22" spans="1:9" ht="42.75" customHeight="1" thickBot="1" x14ac:dyDescent="0.25">
      <c r="A22" s="69" t="s">
        <v>120</v>
      </c>
      <c r="B22" s="56" t="s">
        <v>40</v>
      </c>
      <c r="C22" s="57" t="s">
        <v>38</v>
      </c>
      <c r="D22" s="57" t="s">
        <v>34</v>
      </c>
      <c r="E22" s="57" t="s">
        <v>119</v>
      </c>
      <c r="F22" s="57" t="s">
        <v>121</v>
      </c>
      <c r="G22" s="15">
        <v>136</v>
      </c>
      <c r="H22" s="15">
        <v>186</v>
      </c>
      <c r="I22" s="15">
        <v>186</v>
      </c>
    </row>
    <row r="23" spans="1:9" ht="78.75" customHeight="1" thickBot="1" x14ac:dyDescent="0.25">
      <c r="A23" s="92" t="s">
        <v>122</v>
      </c>
      <c r="B23" s="114" t="s">
        <v>40</v>
      </c>
      <c r="C23" s="115" t="s">
        <v>38</v>
      </c>
      <c r="D23" s="115" t="s">
        <v>43</v>
      </c>
      <c r="E23" s="115" t="s">
        <v>123</v>
      </c>
      <c r="F23" s="115" t="s">
        <v>124</v>
      </c>
      <c r="G23" s="116">
        <v>11241</v>
      </c>
      <c r="H23" s="116">
        <v>7610</v>
      </c>
      <c r="I23" s="116">
        <v>7610</v>
      </c>
    </row>
    <row r="24" spans="1:9" ht="76.5" customHeight="1" thickBot="1" x14ac:dyDescent="0.25">
      <c r="A24" s="67" t="s">
        <v>135</v>
      </c>
      <c r="B24" s="66" t="s">
        <v>57</v>
      </c>
      <c r="C24" s="66" t="s">
        <v>56</v>
      </c>
      <c r="D24" s="66" t="s">
        <v>128</v>
      </c>
      <c r="E24" s="57" t="s">
        <v>123</v>
      </c>
      <c r="F24" s="65">
        <v>100</v>
      </c>
      <c r="G24" s="15">
        <v>9445</v>
      </c>
      <c r="H24" s="15">
        <v>7550</v>
      </c>
      <c r="I24" s="15">
        <v>7550</v>
      </c>
    </row>
    <row r="25" spans="1:9" ht="27" customHeight="1" thickBot="1" x14ac:dyDescent="0.25">
      <c r="A25" s="69" t="s">
        <v>120</v>
      </c>
      <c r="B25" s="56" t="s">
        <v>40</v>
      </c>
      <c r="C25" s="57" t="s">
        <v>38</v>
      </c>
      <c r="D25" s="57" t="s">
        <v>43</v>
      </c>
      <c r="E25" s="57" t="s">
        <v>123</v>
      </c>
      <c r="F25" s="57" t="s">
        <v>121</v>
      </c>
      <c r="G25" s="15">
        <v>1736</v>
      </c>
      <c r="H25" s="15"/>
      <c r="I25" s="15"/>
    </row>
    <row r="26" spans="1:9" ht="27" customHeight="1" thickBot="1" x14ac:dyDescent="0.25">
      <c r="A26" s="73" t="s">
        <v>126</v>
      </c>
      <c r="B26" s="56" t="s">
        <v>40</v>
      </c>
      <c r="C26" s="57" t="s">
        <v>38</v>
      </c>
      <c r="D26" s="57" t="s">
        <v>43</v>
      </c>
      <c r="E26" s="57" t="s">
        <v>123</v>
      </c>
      <c r="F26" s="57" t="s">
        <v>127</v>
      </c>
      <c r="G26" s="15">
        <v>60</v>
      </c>
      <c r="H26" s="15">
        <v>60</v>
      </c>
      <c r="I26" s="15">
        <v>60</v>
      </c>
    </row>
    <row r="27" spans="1:9" ht="75.75" customHeight="1" thickBot="1" x14ac:dyDescent="0.25">
      <c r="A27" s="94" t="s">
        <v>180</v>
      </c>
      <c r="B27" s="85" t="s">
        <v>40</v>
      </c>
      <c r="C27" s="85" t="s">
        <v>38</v>
      </c>
      <c r="D27" s="85" t="s">
        <v>43</v>
      </c>
      <c r="E27" s="85"/>
      <c r="F27" s="85"/>
      <c r="G27" s="86">
        <v>406</v>
      </c>
      <c r="H27" s="86">
        <v>406</v>
      </c>
      <c r="I27" s="86">
        <v>406</v>
      </c>
    </row>
    <row r="28" spans="1:9" ht="41.25" customHeight="1" thickBot="1" x14ac:dyDescent="0.25">
      <c r="A28" s="67" t="s">
        <v>135</v>
      </c>
      <c r="B28" s="66" t="s">
        <v>57</v>
      </c>
      <c r="C28" s="66" t="s">
        <v>56</v>
      </c>
      <c r="D28" s="66" t="s">
        <v>128</v>
      </c>
      <c r="E28" s="113" t="s">
        <v>129</v>
      </c>
      <c r="F28" s="65">
        <v>100</v>
      </c>
      <c r="G28" s="15">
        <v>380</v>
      </c>
      <c r="H28" s="15">
        <v>380</v>
      </c>
      <c r="I28" s="15">
        <v>380</v>
      </c>
    </row>
    <row r="29" spans="1:9" ht="30.75" customHeight="1" thickBot="1" x14ac:dyDescent="0.25">
      <c r="A29" s="69" t="s">
        <v>120</v>
      </c>
      <c r="B29" s="56" t="s">
        <v>40</v>
      </c>
      <c r="C29" s="57" t="s">
        <v>38</v>
      </c>
      <c r="D29" s="57" t="s">
        <v>43</v>
      </c>
      <c r="E29" s="113" t="s">
        <v>129</v>
      </c>
      <c r="F29" s="57" t="s">
        <v>121</v>
      </c>
      <c r="G29" s="15">
        <v>26</v>
      </c>
      <c r="H29" s="15">
        <v>26</v>
      </c>
      <c r="I29" s="15">
        <v>26</v>
      </c>
    </row>
    <row r="30" spans="1:9" ht="42.75" customHeight="1" thickBot="1" x14ac:dyDescent="0.25">
      <c r="A30" s="97" t="s">
        <v>181</v>
      </c>
      <c r="B30" s="115" t="s">
        <v>40</v>
      </c>
      <c r="C30" s="115" t="s">
        <v>38</v>
      </c>
      <c r="D30" s="115" t="s">
        <v>43</v>
      </c>
      <c r="E30" s="117"/>
      <c r="F30" s="115"/>
      <c r="G30" s="116">
        <v>406</v>
      </c>
      <c r="H30" s="116">
        <v>406</v>
      </c>
      <c r="I30" s="116">
        <v>406</v>
      </c>
    </row>
    <row r="31" spans="1:9" ht="78.75" customHeight="1" thickBot="1" x14ac:dyDescent="0.25">
      <c r="A31" s="67" t="s">
        <v>135</v>
      </c>
      <c r="B31" s="66" t="s">
        <v>57</v>
      </c>
      <c r="C31" s="66" t="s">
        <v>56</v>
      </c>
      <c r="D31" s="66" t="s">
        <v>128</v>
      </c>
      <c r="E31" s="113" t="s">
        <v>130</v>
      </c>
      <c r="F31" s="65">
        <v>100</v>
      </c>
      <c r="G31" s="15">
        <v>365</v>
      </c>
      <c r="H31" s="15">
        <v>365</v>
      </c>
      <c r="I31" s="15">
        <v>365</v>
      </c>
    </row>
    <row r="32" spans="1:9" ht="15" customHeight="1" thickBot="1" x14ac:dyDescent="0.25">
      <c r="A32" s="69" t="s">
        <v>120</v>
      </c>
      <c r="B32" s="56" t="s">
        <v>40</v>
      </c>
      <c r="C32" s="57" t="s">
        <v>38</v>
      </c>
      <c r="D32" s="57" t="s">
        <v>43</v>
      </c>
      <c r="E32" s="113" t="s">
        <v>130</v>
      </c>
      <c r="F32" s="57" t="s">
        <v>121</v>
      </c>
      <c r="G32" s="15">
        <v>41</v>
      </c>
      <c r="H32" s="15">
        <v>41</v>
      </c>
      <c r="I32" s="15">
        <v>41</v>
      </c>
    </row>
    <row r="33" spans="1:9" ht="43.5" customHeight="1" x14ac:dyDescent="0.2">
      <c r="A33" s="78" t="s">
        <v>170</v>
      </c>
      <c r="B33" s="76" t="s">
        <v>54</v>
      </c>
      <c r="C33" s="76" t="s">
        <v>38</v>
      </c>
      <c r="D33" s="76" t="s">
        <v>46</v>
      </c>
      <c r="E33" s="76"/>
      <c r="F33" s="77"/>
      <c r="G33" s="144">
        <f>SUM(G34+G35+G36)</f>
        <v>3035</v>
      </c>
      <c r="H33" s="144">
        <f>SUM(H34+H35+H36)</f>
        <v>2464</v>
      </c>
      <c r="I33" s="144">
        <f>SUM(I34+I35+I36)</f>
        <v>2464</v>
      </c>
    </row>
    <row r="34" spans="1:9" ht="75" customHeight="1" thickBot="1" x14ac:dyDescent="0.25">
      <c r="A34" s="67" t="s">
        <v>135</v>
      </c>
      <c r="B34" s="66">
        <v>992</v>
      </c>
      <c r="C34" s="66" t="s">
        <v>56</v>
      </c>
      <c r="D34" s="57" t="s">
        <v>46</v>
      </c>
      <c r="E34" s="57" t="s">
        <v>123</v>
      </c>
      <c r="F34" s="65">
        <v>100</v>
      </c>
      <c r="G34" s="15">
        <v>2449</v>
      </c>
      <c r="H34" s="15">
        <v>2449</v>
      </c>
      <c r="I34" s="15">
        <v>2449</v>
      </c>
    </row>
    <row r="35" spans="1:9" ht="46.5" customHeight="1" thickBot="1" x14ac:dyDescent="0.25">
      <c r="A35" s="69" t="s">
        <v>120</v>
      </c>
      <c r="B35" s="56" t="s">
        <v>54</v>
      </c>
      <c r="C35" s="57" t="s">
        <v>38</v>
      </c>
      <c r="D35" s="57" t="s">
        <v>46</v>
      </c>
      <c r="E35" s="57" t="s">
        <v>123</v>
      </c>
      <c r="F35" s="57" t="s">
        <v>121</v>
      </c>
      <c r="G35" s="15">
        <v>571</v>
      </c>
      <c r="H35" s="15"/>
      <c r="I35" s="15"/>
    </row>
    <row r="36" spans="1:9" ht="26.25" customHeight="1" thickBot="1" x14ac:dyDescent="0.25">
      <c r="A36" s="73" t="s">
        <v>126</v>
      </c>
      <c r="B36" s="56" t="s">
        <v>54</v>
      </c>
      <c r="C36" s="57" t="s">
        <v>38</v>
      </c>
      <c r="D36" s="57" t="s">
        <v>46</v>
      </c>
      <c r="E36" s="57" t="s">
        <v>123</v>
      </c>
      <c r="F36" s="57" t="s">
        <v>127</v>
      </c>
      <c r="G36" s="15">
        <v>15</v>
      </c>
      <c r="H36" s="15">
        <v>15</v>
      </c>
      <c r="I36" s="15">
        <v>15</v>
      </c>
    </row>
    <row r="37" spans="1:9" ht="27" customHeight="1" x14ac:dyDescent="0.2">
      <c r="A37" s="79" t="s">
        <v>171</v>
      </c>
      <c r="B37" s="118" t="s">
        <v>40</v>
      </c>
      <c r="C37" s="118" t="s">
        <v>38</v>
      </c>
      <c r="D37" s="118" t="s">
        <v>46</v>
      </c>
      <c r="E37" s="118"/>
      <c r="F37" s="118"/>
      <c r="G37" s="119">
        <f>SUM(G39+G40+G41+G42)</f>
        <v>1119</v>
      </c>
      <c r="H37" s="119">
        <f>SUM(H39+H40+H41+H42)</f>
        <v>1119</v>
      </c>
      <c r="I37" s="119">
        <f>SUM(I39+I40+I41+I42)</f>
        <v>1119</v>
      </c>
    </row>
    <row r="38" spans="1:9" ht="78.75" hidden="1" customHeight="1" thickBot="1" x14ac:dyDescent="0.25">
      <c r="A38" s="67" t="s">
        <v>135</v>
      </c>
      <c r="B38" s="56" t="s">
        <v>40</v>
      </c>
      <c r="C38" s="66" t="s">
        <v>56</v>
      </c>
      <c r="D38" s="57" t="s">
        <v>46</v>
      </c>
      <c r="E38" s="57" t="s">
        <v>172</v>
      </c>
      <c r="F38" s="65">
        <v>100</v>
      </c>
      <c r="G38" s="15">
        <v>866</v>
      </c>
      <c r="H38" s="15">
        <v>866</v>
      </c>
      <c r="I38" s="15">
        <v>866</v>
      </c>
    </row>
    <row r="39" spans="1:9" ht="26.25" customHeight="1" thickBot="1" x14ac:dyDescent="0.25">
      <c r="A39" s="67" t="s">
        <v>135</v>
      </c>
      <c r="B39" s="56" t="s">
        <v>40</v>
      </c>
      <c r="C39" s="66" t="s">
        <v>56</v>
      </c>
      <c r="D39" s="57" t="s">
        <v>46</v>
      </c>
      <c r="E39" s="57" t="s">
        <v>172</v>
      </c>
      <c r="F39" s="65">
        <v>100</v>
      </c>
      <c r="G39" s="15">
        <v>678</v>
      </c>
      <c r="H39" s="15">
        <v>678</v>
      </c>
      <c r="I39" s="15">
        <v>678</v>
      </c>
    </row>
    <row r="40" spans="1:9" ht="39" customHeight="1" thickBot="1" x14ac:dyDescent="0.25">
      <c r="A40" s="69" t="s">
        <v>120</v>
      </c>
      <c r="B40" s="56" t="s">
        <v>40</v>
      </c>
      <c r="C40" s="57" t="s">
        <v>38</v>
      </c>
      <c r="D40" s="57" t="s">
        <v>46</v>
      </c>
      <c r="E40" s="57" t="s">
        <v>172</v>
      </c>
      <c r="F40" s="57" t="s">
        <v>121</v>
      </c>
      <c r="G40" s="15"/>
      <c r="H40" s="15">
        <v>0</v>
      </c>
      <c r="I40" s="15">
        <v>0</v>
      </c>
    </row>
    <row r="41" spans="1:9" ht="39" customHeight="1" thickBot="1" x14ac:dyDescent="0.25">
      <c r="A41" s="67" t="s">
        <v>135</v>
      </c>
      <c r="B41" s="56" t="s">
        <v>40</v>
      </c>
      <c r="C41" s="66" t="s">
        <v>56</v>
      </c>
      <c r="D41" s="57" t="s">
        <v>46</v>
      </c>
      <c r="E41" s="57" t="s">
        <v>221</v>
      </c>
      <c r="F41" s="65">
        <v>100</v>
      </c>
      <c r="G41" s="15">
        <v>360</v>
      </c>
      <c r="H41" s="15">
        <v>360</v>
      </c>
      <c r="I41" s="15">
        <v>360</v>
      </c>
    </row>
    <row r="42" spans="1:9" ht="39" customHeight="1" thickBot="1" x14ac:dyDescent="0.25">
      <c r="A42" s="69" t="s">
        <v>120</v>
      </c>
      <c r="B42" s="56" t="s">
        <v>40</v>
      </c>
      <c r="C42" s="57" t="s">
        <v>38</v>
      </c>
      <c r="D42" s="57" t="s">
        <v>46</v>
      </c>
      <c r="E42" s="57" t="s">
        <v>221</v>
      </c>
      <c r="F42" s="57" t="s">
        <v>121</v>
      </c>
      <c r="G42" s="15">
        <v>81</v>
      </c>
      <c r="H42" s="15">
        <v>81</v>
      </c>
      <c r="I42" s="15">
        <v>81</v>
      </c>
    </row>
    <row r="43" spans="1:9" ht="21.75" customHeight="1" thickBot="1" x14ac:dyDescent="0.25">
      <c r="A43" s="141" t="s">
        <v>228</v>
      </c>
      <c r="B43" s="114" t="s">
        <v>40</v>
      </c>
      <c r="C43" s="115" t="s">
        <v>38</v>
      </c>
      <c r="D43" s="115" t="s">
        <v>131</v>
      </c>
      <c r="E43" s="115"/>
      <c r="F43" s="115"/>
      <c r="G43" s="116"/>
      <c r="H43" s="116"/>
      <c r="I43" s="116"/>
    </row>
    <row r="44" spans="1:9" ht="37.5" customHeight="1" thickBot="1" x14ac:dyDescent="0.25">
      <c r="A44" s="69" t="s">
        <v>120</v>
      </c>
      <c r="B44" s="56" t="s">
        <v>40</v>
      </c>
      <c r="C44" s="57" t="s">
        <v>38</v>
      </c>
      <c r="D44" s="57" t="s">
        <v>51</v>
      </c>
      <c r="E44" s="113" t="s">
        <v>229</v>
      </c>
      <c r="F44" s="57" t="s">
        <v>230</v>
      </c>
      <c r="G44" s="15"/>
      <c r="H44" s="15"/>
      <c r="I44" s="15"/>
    </row>
    <row r="45" spans="1:9" ht="37.5" customHeight="1" thickBot="1" x14ac:dyDescent="0.25">
      <c r="A45" s="140" t="s">
        <v>227</v>
      </c>
      <c r="B45" s="85" t="s">
        <v>40</v>
      </c>
      <c r="C45" s="85" t="s">
        <v>38</v>
      </c>
      <c r="D45" s="85" t="s">
        <v>131</v>
      </c>
      <c r="E45" s="117" t="s">
        <v>132</v>
      </c>
      <c r="F45" s="85"/>
      <c r="G45" s="86">
        <v>20</v>
      </c>
      <c r="H45" s="86">
        <v>20</v>
      </c>
      <c r="I45" s="86">
        <v>20</v>
      </c>
    </row>
    <row r="46" spans="1:9" ht="37.5" customHeight="1" thickBot="1" x14ac:dyDescent="0.25">
      <c r="A46" s="69" t="s">
        <v>120</v>
      </c>
      <c r="B46" s="57" t="s">
        <v>40</v>
      </c>
      <c r="C46" s="57" t="s">
        <v>38</v>
      </c>
      <c r="D46" s="57" t="s">
        <v>131</v>
      </c>
      <c r="E46" s="113" t="s">
        <v>132</v>
      </c>
      <c r="F46" s="57" t="s">
        <v>121</v>
      </c>
      <c r="G46" s="25">
        <v>20</v>
      </c>
      <c r="H46" s="25">
        <v>20</v>
      </c>
      <c r="I46" s="25">
        <v>20</v>
      </c>
    </row>
    <row r="47" spans="1:9" ht="37.5" customHeight="1" thickBot="1" x14ac:dyDescent="0.25">
      <c r="A47" s="140" t="s">
        <v>223</v>
      </c>
      <c r="B47" s="85" t="s">
        <v>40</v>
      </c>
      <c r="C47" s="85" t="s">
        <v>35</v>
      </c>
      <c r="D47" s="85" t="s">
        <v>34</v>
      </c>
      <c r="E47" s="117" t="s">
        <v>164</v>
      </c>
      <c r="F47" s="85"/>
      <c r="G47" s="86">
        <v>441</v>
      </c>
      <c r="H47" s="86">
        <v>441</v>
      </c>
      <c r="I47" s="86">
        <v>441</v>
      </c>
    </row>
    <row r="48" spans="1:9" ht="37.5" customHeight="1" thickBot="1" x14ac:dyDescent="0.25">
      <c r="A48" s="69" t="s">
        <v>224</v>
      </c>
      <c r="B48" s="57" t="s">
        <v>40</v>
      </c>
      <c r="C48" s="57" t="s">
        <v>35</v>
      </c>
      <c r="D48" s="57" t="s">
        <v>34</v>
      </c>
      <c r="E48" s="113" t="s">
        <v>164</v>
      </c>
      <c r="F48" s="57" t="s">
        <v>225</v>
      </c>
      <c r="G48" s="15">
        <v>441</v>
      </c>
      <c r="H48" s="15">
        <v>441</v>
      </c>
      <c r="I48" s="15">
        <v>441</v>
      </c>
    </row>
    <row r="49" spans="1:18" ht="70.5" customHeight="1" thickBot="1" x14ac:dyDescent="0.25">
      <c r="A49" s="69" t="s">
        <v>226</v>
      </c>
      <c r="B49" s="57" t="s">
        <v>40</v>
      </c>
      <c r="C49" s="57" t="s">
        <v>35</v>
      </c>
      <c r="D49" s="57" t="s">
        <v>34</v>
      </c>
      <c r="E49" s="113" t="s">
        <v>164</v>
      </c>
      <c r="F49" s="57" t="s">
        <v>124</v>
      </c>
      <c r="G49" s="15">
        <v>441</v>
      </c>
      <c r="H49" s="15">
        <v>441</v>
      </c>
      <c r="I49" s="15">
        <v>441</v>
      </c>
    </row>
    <row r="50" spans="1:18" ht="39" customHeight="1" thickBot="1" x14ac:dyDescent="0.25">
      <c r="A50" s="99" t="s">
        <v>183</v>
      </c>
      <c r="B50" s="115" t="s">
        <v>40</v>
      </c>
      <c r="C50" s="115" t="s">
        <v>34</v>
      </c>
      <c r="D50" s="115" t="s">
        <v>141</v>
      </c>
      <c r="E50" s="117"/>
      <c r="F50" s="115"/>
      <c r="G50" s="116">
        <f>SUM(G51+G55)</f>
        <v>2982</v>
      </c>
      <c r="H50" s="116">
        <f>SUM(H51+H55)</f>
        <v>2982</v>
      </c>
      <c r="I50" s="116">
        <f>SUM(I51+I55)</f>
        <v>2982</v>
      </c>
    </row>
    <row r="51" spans="1:18" ht="16.5" customHeight="1" thickBot="1" x14ac:dyDescent="0.25">
      <c r="A51" s="92" t="s">
        <v>182</v>
      </c>
      <c r="B51" s="115" t="s">
        <v>40</v>
      </c>
      <c r="C51" s="115" t="s">
        <v>34</v>
      </c>
      <c r="D51" s="115" t="s">
        <v>43</v>
      </c>
      <c r="E51" s="117"/>
      <c r="F51" s="115"/>
      <c r="G51" s="116">
        <v>816</v>
      </c>
      <c r="H51" s="116">
        <v>1015.3</v>
      </c>
      <c r="I51" s="116">
        <v>1015.3</v>
      </c>
    </row>
    <row r="52" spans="1:18" ht="75" customHeight="1" thickBot="1" x14ac:dyDescent="0.25">
      <c r="A52" s="67" t="s">
        <v>135</v>
      </c>
      <c r="B52" s="66" t="s">
        <v>57</v>
      </c>
      <c r="C52" s="66" t="s">
        <v>133</v>
      </c>
      <c r="D52" s="66" t="s">
        <v>137</v>
      </c>
      <c r="E52" s="113" t="s">
        <v>134</v>
      </c>
      <c r="F52" s="65">
        <v>100</v>
      </c>
      <c r="G52" s="15">
        <v>534</v>
      </c>
      <c r="H52" s="15">
        <v>534</v>
      </c>
      <c r="I52" s="15">
        <v>534</v>
      </c>
    </row>
    <row r="53" spans="1:18" ht="46.5" customHeight="1" thickBot="1" x14ac:dyDescent="0.25">
      <c r="A53" s="69" t="s">
        <v>120</v>
      </c>
      <c r="B53" s="56" t="s">
        <v>40</v>
      </c>
      <c r="C53" s="57" t="s">
        <v>34</v>
      </c>
      <c r="D53" s="57" t="s">
        <v>43</v>
      </c>
      <c r="E53" s="113" t="s">
        <v>134</v>
      </c>
      <c r="F53" s="57" t="s">
        <v>121</v>
      </c>
      <c r="G53" s="15">
        <v>282</v>
      </c>
      <c r="H53" s="15">
        <v>481.3</v>
      </c>
      <c r="I53" s="15">
        <v>481.3</v>
      </c>
    </row>
    <row r="54" spans="1:18" ht="72" customHeight="1" thickBot="1" x14ac:dyDescent="0.25">
      <c r="A54" s="67" t="s">
        <v>136</v>
      </c>
      <c r="B54" s="66" t="s">
        <v>57</v>
      </c>
      <c r="C54" s="66" t="s">
        <v>133</v>
      </c>
      <c r="D54" s="66" t="s">
        <v>137</v>
      </c>
      <c r="E54" s="113" t="s">
        <v>134</v>
      </c>
      <c r="F54" s="65">
        <v>100</v>
      </c>
      <c r="G54" s="15">
        <v>0</v>
      </c>
      <c r="H54" s="15">
        <v>0</v>
      </c>
      <c r="I54" s="15">
        <v>0</v>
      </c>
    </row>
    <row r="55" spans="1:18" ht="26.25" customHeight="1" thickBot="1" x14ac:dyDescent="0.25">
      <c r="A55" s="95" t="s">
        <v>20</v>
      </c>
      <c r="B55" s="96">
        <v>1</v>
      </c>
      <c r="C55" s="96">
        <v>3</v>
      </c>
      <c r="D55" s="96">
        <v>9</v>
      </c>
      <c r="E55" s="117"/>
      <c r="F55" s="120"/>
      <c r="G55" s="116">
        <f>SUM(G57+G58+G59)</f>
        <v>2166</v>
      </c>
      <c r="H55" s="116">
        <f>SUM(H57+H58+H59)</f>
        <v>1966.7</v>
      </c>
      <c r="I55" s="116">
        <f>SUM(I57+I58+I59)</f>
        <v>1966.7</v>
      </c>
    </row>
    <row r="56" spans="1:18" ht="44.25" customHeight="1" thickBot="1" x14ac:dyDescent="0.25">
      <c r="A56" s="69"/>
      <c r="B56" s="56" t="s">
        <v>40</v>
      </c>
      <c r="C56" s="57" t="s">
        <v>34</v>
      </c>
      <c r="D56" s="57" t="s">
        <v>39</v>
      </c>
      <c r="E56" s="113" t="s">
        <v>139</v>
      </c>
      <c r="F56" s="57"/>
      <c r="G56" s="15">
        <v>1731</v>
      </c>
      <c r="H56" s="15">
        <v>1531.7</v>
      </c>
      <c r="I56" s="15">
        <v>1531.7</v>
      </c>
    </row>
    <row r="57" spans="1:18" ht="27" customHeight="1" thickBot="1" x14ac:dyDescent="0.25">
      <c r="A57" s="67" t="s">
        <v>136</v>
      </c>
      <c r="B57" s="66" t="s">
        <v>57</v>
      </c>
      <c r="C57" s="66" t="s">
        <v>133</v>
      </c>
      <c r="D57" s="66" t="s">
        <v>138</v>
      </c>
      <c r="E57" s="113" t="s">
        <v>139</v>
      </c>
      <c r="F57" s="65">
        <v>100</v>
      </c>
      <c r="G57" s="15">
        <v>1665</v>
      </c>
      <c r="H57" s="15">
        <v>1531.7</v>
      </c>
      <c r="I57" s="15">
        <v>1531.7</v>
      </c>
    </row>
    <row r="58" spans="1:18" ht="26.25" customHeight="1" thickBot="1" x14ac:dyDescent="0.25">
      <c r="A58" s="69" t="s">
        <v>120</v>
      </c>
      <c r="B58" s="56" t="s">
        <v>40</v>
      </c>
      <c r="C58" s="57" t="s">
        <v>34</v>
      </c>
      <c r="D58" s="57" t="s">
        <v>39</v>
      </c>
      <c r="E58" s="113" t="s">
        <v>139</v>
      </c>
      <c r="F58" s="57" t="s">
        <v>121</v>
      </c>
      <c r="G58" s="15">
        <v>66</v>
      </c>
      <c r="H58" s="15"/>
      <c r="I58" s="15"/>
      <c r="L58" s="1"/>
      <c r="M58" s="1"/>
      <c r="N58" s="1"/>
      <c r="O58" s="1"/>
      <c r="P58" s="1"/>
      <c r="Q58" s="1"/>
      <c r="R58" s="1"/>
    </row>
    <row r="59" spans="1:18" ht="39" customHeight="1" thickBot="1" x14ac:dyDescent="0.25">
      <c r="A59" s="67" t="s">
        <v>136</v>
      </c>
      <c r="B59" s="66" t="s">
        <v>57</v>
      </c>
      <c r="C59" s="66" t="s">
        <v>133</v>
      </c>
      <c r="D59" s="66" t="s">
        <v>138</v>
      </c>
      <c r="E59" s="57" t="s">
        <v>123</v>
      </c>
      <c r="F59" s="65">
        <v>100</v>
      </c>
      <c r="G59" s="15">
        <v>435</v>
      </c>
      <c r="H59" s="15">
        <v>435</v>
      </c>
      <c r="I59" s="15">
        <v>435</v>
      </c>
      <c r="K59" s="10"/>
      <c r="L59" s="1"/>
      <c r="M59" s="1"/>
      <c r="N59" s="1"/>
      <c r="O59" s="11"/>
      <c r="P59" s="1"/>
      <c r="Q59" s="10"/>
      <c r="R59" s="1"/>
    </row>
    <row r="60" spans="1:18" ht="30.75" customHeight="1" thickBot="1" x14ac:dyDescent="0.25">
      <c r="A60" s="87" t="s">
        <v>140</v>
      </c>
      <c r="B60" s="114" t="s">
        <v>40</v>
      </c>
      <c r="C60" s="115" t="s">
        <v>43</v>
      </c>
      <c r="D60" s="115" t="s">
        <v>141</v>
      </c>
      <c r="E60" s="115"/>
      <c r="F60" s="115"/>
      <c r="G60" s="116">
        <v>2763</v>
      </c>
      <c r="H60" s="116">
        <v>2763</v>
      </c>
      <c r="I60" s="116">
        <v>2763</v>
      </c>
      <c r="K60" s="10"/>
      <c r="L60" s="1"/>
      <c r="M60" s="1"/>
      <c r="N60" s="1"/>
      <c r="O60" s="11"/>
      <c r="P60" s="1"/>
      <c r="Q60" s="10"/>
      <c r="R60" s="1"/>
    </row>
    <row r="61" spans="1:18" ht="24" customHeight="1" thickBot="1" x14ac:dyDescent="0.25">
      <c r="A61" s="69" t="s">
        <v>142</v>
      </c>
      <c r="B61" s="56" t="s">
        <v>40</v>
      </c>
      <c r="C61" s="57" t="s">
        <v>43</v>
      </c>
      <c r="D61" s="57" t="s">
        <v>49</v>
      </c>
      <c r="E61" s="57"/>
      <c r="F61" s="57"/>
      <c r="G61" s="15">
        <v>1351</v>
      </c>
      <c r="H61" s="15">
        <v>1351</v>
      </c>
      <c r="I61" s="15">
        <v>1351</v>
      </c>
      <c r="K61" s="10"/>
      <c r="L61" s="1"/>
      <c r="M61" s="1"/>
      <c r="N61" s="1"/>
      <c r="O61" s="11"/>
      <c r="P61" s="1"/>
      <c r="Q61" s="10"/>
      <c r="R61" s="1"/>
    </row>
    <row r="62" spans="1:18" ht="88.5" customHeight="1" thickBot="1" x14ac:dyDescent="0.25">
      <c r="A62" s="67" t="s">
        <v>136</v>
      </c>
      <c r="B62" s="66" t="s">
        <v>57</v>
      </c>
      <c r="C62" s="66" t="s">
        <v>137</v>
      </c>
      <c r="D62" s="66" t="s">
        <v>143</v>
      </c>
      <c r="E62" s="57" t="s">
        <v>123</v>
      </c>
      <c r="F62" s="65">
        <v>100</v>
      </c>
      <c r="G62" s="15">
        <v>1285</v>
      </c>
      <c r="H62" s="15">
        <v>1285</v>
      </c>
      <c r="I62" s="15">
        <v>1285</v>
      </c>
      <c r="K62" s="10"/>
      <c r="L62" s="1"/>
      <c r="M62" s="1"/>
      <c r="N62" s="1"/>
      <c r="O62" s="11"/>
      <c r="P62" s="1"/>
      <c r="Q62" s="10"/>
      <c r="R62" s="1"/>
    </row>
    <row r="63" spans="1:18" ht="39" thickBot="1" x14ac:dyDescent="0.25">
      <c r="A63" s="69" t="s">
        <v>120</v>
      </c>
      <c r="B63" s="56" t="s">
        <v>40</v>
      </c>
      <c r="C63" s="57" t="s">
        <v>43</v>
      </c>
      <c r="D63" s="57" t="s">
        <v>49</v>
      </c>
      <c r="E63" s="57" t="s">
        <v>123</v>
      </c>
      <c r="F63" s="57" t="s">
        <v>121</v>
      </c>
      <c r="G63" s="139">
        <v>66</v>
      </c>
      <c r="H63" s="139">
        <v>66</v>
      </c>
      <c r="I63" s="139">
        <v>66</v>
      </c>
      <c r="K63" s="10"/>
      <c r="L63" s="1"/>
      <c r="M63" s="1"/>
      <c r="N63" s="1"/>
      <c r="O63" s="11"/>
      <c r="P63" s="1"/>
      <c r="Q63" s="10"/>
      <c r="R63" s="1"/>
    </row>
    <row r="64" spans="1:18" ht="18.75" hidden="1" customHeight="1" thickBot="1" x14ac:dyDescent="0.25">
      <c r="A64" s="54" t="s">
        <v>144</v>
      </c>
      <c r="B64" s="56" t="s">
        <v>187</v>
      </c>
      <c r="C64" s="57" t="s">
        <v>49</v>
      </c>
      <c r="D64" s="27" t="s">
        <v>39</v>
      </c>
      <c r="E64" s="27"/>
      <c r="F64" s="27"/>
      <c r="G64" s="28">
        <v>1005</v>
      </c>
      <c r="H64" s="28">
        <v>1005</v>
      </c>
      <c r="I64" s="28">
        <v>1005</v>
      </c>
      <c r="K64" s="10"/>
      <c r="L64" s="1"/>
      <c r="M64" s="1"/>
      <c r="N64" s="1"/>
      <c r="O64" s="11"/>
      <c r="P64" s="1"/>
      <c r="Q64" s="10"/>
      <c r="R64" s="1"/>
    </row>
    <row r="65" spans="1:18" ht="12.75" hidden="1" customHeight="1" x14ac:dyDescent="0.2">
      <c r="A65" s="16" t="s">
        <v>120</v>
      </c>
      <c r="B65" s="56" t="s">
        <v>190</v>
      </c>
      <c r="C65" s="57" t="s">
        <v>46</v>
      </c>
      <c r="D65" s="4" t="s">
        <v>39</v>
      </c>
      <c r="E65" s="4" t="s">
        <v>123</v>
      </c>
      <c r="F65" s="4" t="s">
        <v>121</v>
      </c>
      <c r="G65" s="28">
        <v>1005</v>
      </c>
      <c r="H65" s="28">
        <v>1005</v>
      </c>
      <c r="I65" s="28">
        <v>1005</v>
      </c>
    </row>
    <row r="66" spans="1:18" ht="72.75" hidden="1" customHeight="1" thickBot="1" x14ac:dyDescent="0.25">
      <c r="A66" s="104" t="s">
        <v>145</v>
      </c>
      <c r="B66" s="56" t="s">
        <v>191</v>
      </c>
      <c r="C66" s="57" t="s">
        <v>37</v>
      </c>
      <c r="D66" s="102" t="s">
        <v>141</v>
      </c>
      <c r="E66" s="102"/>
      <c r="F66" s="102"/>
      <c r="G66" s="103">
        <v>3210</v>
      </c>
      <c r="H66" s="103">
        <v>3210</v>
      </c>
      <c r="I66" s="103">
        <v>3210</v>
      </c>
      <c r="K66" s="12"/>
      <c r="L66" s="1"/>
      <c r="M66" s="1"/>
      <c r="N66" s="1"/>
      <c r="O66" s="11"/>
      <c r="P66" s="1"/>
      <c r="Q66" s="12"/>
      <c r="R66" s="1"/>
    </row>
    <row r="67" spans="1:18" ht="38.25" hidden="1" customHeight="1" thickBot="1" x14ac:dyDescent="0.25">
      <c r="A67" s="20" t="s">
        <v>146</v>
      </c>
      <c r="B67" s="56" t="s">
        <v>42</v>
      </c>
      <c r="C67" s="57" t="s">
        <v>50</v>
      </c>
      <c r="D67" s="18" t="s">
        <v>34</v>
      </c>
      <c r="E67" s="18"/>
      <c r="F67" s="18"/>
      <c r="G67" s="19"/>
      <c r="H67" s="19"/>
      <c r="I67" s="19"/>
      <c r="K67" s="1"/>
      <c r="L67" s="13"/>
      <c r="M67" s="1"/>
      <c r="N67" s="11"/>
      <c r="O67" s="11"/>
      <c r="P67" s="1"/>
      <c r="Q67" s="1"/>
      <c r="R67" s="1"/>
    </row>
    <row r="68" spans="1:18" ht="15.75" hidden="1" customHeight="1" thickBot="1" x14ac:dyDescent="0.25">
      <c r="A68" s="16" t="s">
        <v>125</v>
      </c>
      <c r="B68" s="56" t="s">
        <v>192</v>
      </c>
      <c r="C68" s="57" t="s">
        <v>39</v>
      </c>
      <c r="D68" s="4" t="s">
        <v>34</v>
      </c>
      <c r="E68" s="4" t="s">
        <v>147</v>
      </c>
      <c r="F68" s="4" t="s">
        <v>121</v>
      </c>
      <c r="G68" s="15">
        <v>0</v>
      </c>
      <c r="H68" s="15">
        <v>0</v>
      </c>
      <c r="I68" s="15">
        <v>0</v>
      </c>
      <c r="K68" s="1"/>
      <c r="L68" s="13"/>
      <c r="M68" s="1"/>
      <c r="N68" s="11"/>
      <c r="O68" s="11"/>
      <c r="P68" s="1"/>
      <c r="Q68" s="1"/>
      <c r="R68" s="1"/>
    </row>
    <row r="69" spans="1:18" ht="12.75" hidden="1" customHeight="1" x14ac:dyDescent="0.2">
      <c r="A69" s="20" t="s">
        <v>148</v>
      </c>
      <c r="B69" s="56" t="s">
        <v>193</v>
      </c>
      <c r="C69" s="57" t="s">
        <v>41</v>
      </c>
      <c r="D69" s="4" t="s">
        <v>49</v>
      </c>
      <c r="E69" s="4"/>
      <c r="F69" s="4"/>
      <c r="G69" s="15">
        <v>3210</v>
      </c>
      <c r="H69" s="15">
        <v>3210</v>
      </c>
      <c r="I69" s="15">
        <v>3210</v>
      </c>
    </row>
    <row r="70" spans="1:18" ht="15" hidden="1" customHeight="1" thickBot="1" x14ac:dyDescent="0.25">
      <c r="A70" s="67" t="s">
        <v>136</v>
      </c>
      <c r="B70" s="56" t="s">
        <v>60</v>
      </c>
      <c r="C70" s="57" t="s">
        <v>51</v>
      </c>
      <c r="D70" s="57" t="s">
        <v>49</v>
      </c>
      <c r="E70" s="57" t="s">
        <v>123</v>
      </c>
      <c r="F70" s="65">
        <v>100</v>
      </c>
      <c r="G70" s="15">
        <v>407</v>
      </c>
      <c r="H70" s="15">
        <v>407</v>
      </c>
      <c r="I70" s="15">
        <v>407</v>
      </c>
      <c r="K70" s="1"/>
      <c r="L70" s="1"/>
      <c r="M70" s="1"/>
      <c r="N70" s="1"/>
      <c r="O70" s="1"/>
      <c r="P70" s="1"/>
      <c r="Q70" s="1"/>
      <c r="R70" s="1"/>
    </row>
    <row r="71" spans="1:18" ht="86.25" hidden="1" customHeight="1" thickBot="1" x14ac:dyDescent="0.25">
      <c r="A71" s="67" t="s">
        <v>136</v>
      </c>
      <c r="B71" s="56" t="s">
        <v>44</v>
      </c>
      <c r="C71" s="57" t="s">
        <v>47</v>
      </c>
      <c r="D71" s="57" t="s">
        <v>49</v>
      </c>
      <c r="E71" s="57" t="s">
        <v>149</v>
      </c>
      <c r="F71" s="65">
        <v>100</v>
      </c>
      <c r="G71" s="25">
        <v>2803</v>
      </c>
      <c r="H71" s="25">
        <v>2803</v>
      </c>
      <c r="I71" s="25">
        <v>2803</v>
      </c>
    </row>
    <row r="72" spans="1:18" ht="39.75" hidden="1" customHeight="1" thickBot="1" x14ac:dyDescent="0.25">
      <c r="A72" s="105" t="s">
        <v>150</v>
      </c>
      <c r="B72" s="56" t="s">
        <v>194</v>
      </c>
      <c r="C72" s="57" t="s">
        <v>131</v>
      </c>
      <c r="D72" s="115" t="s">
        <v>141</v>
      </c>
      <c r="E72" s="115"/>
      <c r="F72" s="115"/>
      <c r="G72" s="116">
        <v>925</v>
      </c>
      <c r="H72" s="116">
        <v>925</v>
      </c>
      <c r="I72" s="116">
        <v>925</v>
      </c>
    </row>
    <row r="73" spans="1:18" ht="15.75" hidden="1" customHeight="1" thickBot="1" x14ac:dyDescent="0.25">
      <c r="A73" s="55" t="s">
        <v>151</v>
      </c>
      <c r="B73" s="56" t="s">
        <v>195</v>
      </c>
      <c r="C73" s="57" t="s">
        <v>48</v>
      </c>
      <c r="D73" s="57" t="s">
        <v>38</v>
      </c>
      <c r="E73" s="57"/>
      <c r="F73" s="57"/>
      <c r="G73" s="25"/>
      <c r="H73" s="25"/>
      <c r="I73" s="25"/>
    </row>
    <row r="74" spans="1:18" ht="85.5" hidden="1" customHeight="1" thickBot="1" x14ac:dyDescent="0.25">
      <c r="A74" s="58"/>
      <c r="B74" s="56" t="s">
        <v>196</v>
      </c>
      <c r="C74" s="57" t="s">
        <v>201</v>
      </c>
      <c r="D74" s="58"/>
      <c r="E74" s="58"/>
      <c r="F74" s="58"/>
      <c r="G74" s="58"/>
      <c r="H74" s="58"/>
      <c r="I74" s="58"/>
    </row>
    <row r="75" spans="1:18" ht="45.75" hidden="1" customHeight="1" thickBot="1" x14ac:dyDescent="0.25">
      <c r="A75" s="67" t="s">
        <v>136</v>
      </c>
      <c r="B75" s="56" t="s">
        <v>197</v>
      </c>
      <c r="C75" s="57" t="s">
        <v>202</v>
      </c>
      <c r="D75" s="57" t="s">
        <v>38</v>
      </c>
      <c r="E75" s="57" t="s">
        <v>149</v>
      </c>
      <c r="F75" s="65">
        <v>100</v>
      </c>
      <c r="G75" s="60"/>
      <c r="H75" s="60"/>
      <c r="I75" s="60"/>
    </row>
    <row r="76" spans="1:18" ht="0.75" customHeight="1" thickBot="1" x14ac:dyDescent="0.25">
      <c r="A76" s="69" t="s">
        <v>125</v>
      </c>
      <c r="B76" s="56" t="s">
        <v>198</v>
      </c>
      <c r="C76" s="57" t="s">
        <v>203</v>
      </c>
      <c r="D76" s="57" t="s">
        <v>38</v>
      </c>
      <c r="E76" s="57"/>
      <c r="F76" s="57" t="s">
        <v>121</v>
      </c>
      <c r="G76" s="26"/>
      <c r="H76" s="26"/>
      <c r="I76" s="26"/>
    </row>
    <row r="77" spans="1:18" ht="31.5" hidden="1" customHeight="1" thickBot="1" x14ac:dyDescent="0.25">
      <c r="A77" s="62" t="s">
        <v>126</v>
      </c>
      <c r="B77" s="56" t="s">
        <v>199</v>
      </c>
      <c r="C77" s="57" t="s">
        <v>204</v>
      </c>
      <c r="D77" s="29" t="s">
        <v>38</v>
      </c>
      <c r="E77" s="29"/>
      <c r="F77" s="29"/>
      <c r="G77" s="26"/>
      <c r="H77" s="26"/>
      <c r="I77" s="26"/>
    </row>
    <row r="78" spans="1:18" ht="36.75" hidden="1" customHeight="1" thickBot="1" x14ac:dyDescent="0.25">
      <c r="A78" s="58"/>
      <c r="B78" s="56" t="s">
        <v>200</v>
      </c>
      <c r="C78" s="57" t="s">
        <v>205</v>
      </c>
      <c r="D78" s="58"/>
      <c r="E78" s="58"/>
      <c r="F78" s="58"/>
      <c r="G78" s="58"/>
      <c r="H78" s="58"/>
      <c r="I78" s="58"/>
    </row>
    <row r="79" spans="1:18" ht="39" customHeight="1" thickBot="1" x14ac:dyDescent="0.25">
      <c r="A79" s="58" t="s">
        <v>144</v>
      </c>
      <c r="B79" s="56" t="s">
        <v>40</v>
      </c>
      <c r="C79" s="57" t="s">
        <v>43</v>
      </c>
      <c r="D79" s="57" t="s">
        <v>39</v>
      </c>
      <c r="E79" s="57"/>
      <c r="F79" s="57"/>
      <c r="G79" s="57" t="s">
        <v>231</v>
      </c>
      <c r="H79" s="57" t="s">
        <v>232</v>
      </c>
      <c r="I79" s="57" t="s">
        <v>232</v>
      </c>
    </row>
    <row r="80" spans="1:18" ht="48" customHeight="1" thickBot="1" x14ac:dyDescent="0.25">
      <c r="A80" s="69" t="s">
        <v>120</v>
      </c>
      <c r="B80" s="56" t="s">
        <v>40</v>
      </c>
      <c r="C80" s="56" t="s">
        <v>43</v>
      </c>
      <c r="D80" s="56" t="s">
        <v>39</v>
      </c>
      <c r="E80" s="56" t="s">
        <v>123</v>
      </c>
      <c r="F80" s="56" t="s">
        <v>121</v>
      </c>
      <c r="G80" s="56" t="s">
        <v>231</v>
      </c>
      <c r="H80" s="56" t="s">
        <v>232</v>
      </c>
      <c r="I80" s="56" t="s">
        <v>232</v>
      </c>
      <c r="L80" s="69"/>
    </row>
    <row r="81" spans="1:12" ht="34.5" customHeight="1" thickBot="1" x14ac:dyDescent="0.25">
      <c r="A81" s="104" t="s">
        <v>145</v>
      </c>
      <c r="B81" s="101" t="s">
        <v>40</v>
      </c>
      <c r="C81" s="102" t="s">
        <v>49</v>
      </c>
      <c r="D81" s="102" t="s">
        <v>141</v>
      </c>
      <c r="E81" s="102"/>
      <c r="F81" s="102"/>
      <c r="G81" s="103">
        <v>12903</v>
      </c>
      <c r="H81" s="103">
        <v>3011</v>
      </c>
      <c r="I81" s="103">
        <v>3011</v>
      </c>
      <c r="L81" s="123"/>
    </row>
    <row r="82" spans="1:12" ht="18.75" customHeight="1" thickBot="1" x14ac:dyDescent="0.25">
      <c r="A82" s="20" t="s">
        <v>146</v>
      </c>
      <c r="B82" s="17" t="s">
        <v>40</v>
      </c>
      <c r="C82" s="18" t="s">
        <v>49</v>
      </c>
      <c r="D82" s="18" t="s">
        <v>34</v>
      </c>
      <c r="E82" s="18"/>
      <c r="F82" s="18"/>
      <c r="G82" s="19">
        <v>8827</v>
      </c>
      <c r="H82" s="19"/>
      <c r="I82" s="19"/>
    </row>
    <row r="83" spans="1:12" ht="45" customHeight="1" thickBot="1" x14ac:dyDescent="0.25">
      <c r="A83" s="16" t="s">
        <v>125</v>
      </c>
      <c r="B83" s="9" t="s">
        <v>40</v>
      </c>
      <c r="C83" s="4" t="s">
        <v>49</v>
      </c>
      <c r="D83" s="4" t="s">
        <v>34</v>
      </c>
      <c r="E83" s="4" t="s">
        <v>147</v>
      </c>
      <c r="F83" s="4" t="s">
        <v>121</v>
      </c>
      <c r="G83" s="15">
        <v>8827</v>
      </c>
      <c r="H83" s="15"/>
      <c r="I83" s="15"/>
    </row>
    <row r="84" spans="1:12" ht="39" hidden="1" customHeight="1" thickBot="1" x14ac:dyDescent="0.25">
      <c r="A84" s="20" t="s">
        <v>148</v>
      </c>
      <c r="B84" s="9" t="s">
        <v>40</v>
      </c>
      <c r="C84" s="4" t="s">
        <v>49</v>
      </c>
      <c r="D84" s="4" t="s">
        <v>49</v>
      </c>
      <c r="E84" s="4"/>
      <c r="F84" s="4"/>
      <c r="G84" s="15">
        <v>3210</v>
      </c>
      <c r="H84" s="15">
        <v>3210</v>
      </c>
      <c r="I84" s="15">
        <v>3210</v>
      </c>
    </row>
    <row r="85" spans="1:12" ht="39.75" customHeight="1" thickBot="1" x14ac:dyDescent="0.25">
      <c r="A85" s="67" t="s">
        <v>136</v>
      </c>
      <c r="B85" s="66" t="s">
        <v>57</v>
      </c>
      <c r="C85" s="57" t="s">
        <v>49</v>
      </c>
      <c r="D85" s="57" t="s">
        <v>49</v>
      </c>
      <c r="E85" s="57" t="s">
        <v>123</v>
      </c>
      <c r="F85" s="65">
        <v>100</v>
      </c>
      <c r="G85" s="15">
        <v>413</v>
      </c>
      <c r="H85" s="15">
        <v>413</v>
      </c>
      <c r="I85" s="15">
        <v>413</v>
      </c>
    </row>
    <row r="86" spans="1:12" ht="86.25" customHeight="1" thickBot="1" x14ac:dyDescent="0.25">
      <c r="A86" s="67" t="s">
        <v>136</v>
      </c>
      <c r="B86" s="66" t="s">
        <v>57</v>
      </c>
      <c r="C86" s="57" t="s">
        <v>49</v>
      </c>
      <c r="D86" s="57" t="s">
        <v>49</v>
      </c>
      <c r="E86" s="57" t="s">
        <v>149</v>
      </c>
      <c r="F86" s="65">
        <v>100</v>
      </c>
      <c r="G86" s="25">
        <v>3663</v>
      </c>
      <c r="H86" s="25">
        <v>2598</v>
      </c>
      <c r="I86" s="25">
        <v>2598</v>
      </c>
    </row>
    <row r="87" spans="1:12" ht="24.75" customHeight="1" thickBot="1" x14ac:dyDescent="0.25">
      <c r="A87" s="124" t="s">
        <v>150</v>
      </c>
      <c r="B87" s="125" t="s">
        <v>36</v>
      </c>
      <c r="C87" s="125" t="s">
        <v>37</v>
      </c>
      <c r="D87" s="125" t="s">
        <v>141</v>
      </c>
      <c r="E87" s="125"/>
      <c r="F87" s="125"/>
      <c r="G87" s="143">
        <f>SUM(G88+G99+G108)</f>
        <v>131991</v>
      </c>
      <c r="H87" s="142">
        <v>112297</v>
      </c>
      <c r="I87" s="142">
        <v>112297</v>
      </c>
    </row>
    <row r="88" spans="1:12" ht="15.75" thickBot="1" x14ac:dyDescent="0.25">
      <c r="A88" s="82" t="s">
        <v>151</v>
      </c>
      <c r="B88" s="118" t="s">
        <v>36</v>
      </c>
      <c r="C88" s="118" t="s">
        <v>37</v>
      </c>
      <c r="D88" s="118" t="s">
        <v>38</v>
      </c>
      <c r="E88" s="83"/>
      <c r="F88" s="118"/>
      <c r="G88" s="119">
        <v>20266</v>
      </c>
      <c r="H88" s="119">
        <v>16339</v>
      </c>
      <c r="I88" s="119">
        <v>16339</v>
      </c>
    </row>
    <row r="89" spans="1:12" ht="83.25" customHeight="1" thickBot="1" x14ac:dyDescent="0.25">
      <c r="A89" s="67" t="s">
        <v>135</v>
      </c>
      <c r="B89" s="66" t="s">
        <v>174</v>
      </c>
      <c r="C89" s="66" t="s">
        <v>173</v>
      </c>
      <c r="D89" s="57" t="s">
        <v>38</v>
      </c>
      <c r="E89" s="57" t="s">
        <v>176</v>
      </c>
      <c r="F89" s="65">
        <v>100</v>
      </c>
      <c r="G89" s="15">
        <v>15753</v>
      </c>
      <c r="H89" s="15">
        <v>16102</v>
      </c>
      <c r="I89" s="15">
        <v>16102</v>
      </c>
    </row>
    <row r="90" spans="1:12" ht="51" hidden="1" customHeight="1" thickBot="1" x14ac:dyDescent="0.25">
      <c r="A90" s="67" t="s">
        <v>136</v>
      </c>
      <c r="B90" s="66">
        <v>74</v>
      </c>
      <c r="C90" s="57" t="s">
        <v>37</v>
      </c>
      <c r="D90" s="57" t="s">
        <v>38</v>
      </c>
      <c r="E90" s="57" t="s">
        <v>176</v>
      </c>
      <c r="F90" s="65">
        <v>100</v>
      </c>
      <c r="G90" s="25">
        <v>7637</v>
      </c>
      <c r="H90" s="25">
        <v>7637</v>
      </c>
      <c r="I90" s="25">
        <v>7637</v>
      </c>
    </row>
    <row r="91" spans="1:12" ht="51" hidden="1" customHeight="1" thickBot="1" x14ac:dyDescent="0.25">
      <c r="A91" s="69" t="s">
        <v>120</v>
      </c>
      <c r="B91" s="56" t="s">
        <v>36</v>
      </c>
      <c r="C91" s="57" t="s">
        <v>37</v>
      </c>
      <c r="D91" s="57" t="s">
        <v>38</v>
      </c>
      <c r="E91" s="57" t="s">
        <v>176</v>
      </c>
      <c r="F91" s="57" t="s">
        <v>121</v>
      </c>
      <c r="G91" s="15">
        <v>2127</v>
      </c>
      <c r="H91" s="15">
        <v>2127</v>
      </c>
      <c r="I91" s="15">
        <v>2127</v>
      </c>
    </row>
    <row r="92" spans="1:12" ht="51" hidden="1" customHeight="1" thickBot="1" x14ac:dyDescent="0.25">
      <c r="A92" s="74" t="s">
        <v>159</v>
      </c>
      <c r="B92" s="56" t="s">
        <v>36</v>
      </c>
      <c r="C92" s="57" t="s">
        <v>41</v>
      </c>
      <c r="D92" s="57" t="s">
        <v>43</v>
      </c>
      <c r="E92" s="70">
        <v>2230181540</v>
      </c>
      <c r="F92" s="70">
        <v>300</v>
      </c>
      <c r="G92" s="70">
        <v>122</v>
      </c>
      <c r="H92" s="70">
        <v>122</v>
      </c>
      <c r="I92" s="70">
        <v>122</v>
      </c>
    </row>
    <row r="93" spans="1:12" ht="51" hidden="1" customHeight="1" thickBot="1" x14ac:dyDescent="0.25">
      <c r="A93" s="74" t="s">
        <v>186</v>
      </c>
      <c r="B93" s="56" t="s">
        <v>36</v>
      </c>
      <c r="C93" s="57" t="s">
        <v>41</v>
      </c>
      <c r="D93" s="57" t="s">
        <v>43</v>
      </c>
      <c r="E93" s="70">
        <v>2230752600</v>
      </c>
      <c r="F93" s="70">
        <v>313</v>
      </c>
      <c r="G93" s="70">
        <v>122</v>
      </c>
      <c r="H93" s="70">
        <v>122</v>
      </c>
      <c r="I93" s="70">
        <v>122</v>
      </c>
    </row>
    <row r="94" spans="1:12" ht="51" hidden="1" customHeight="1" thickBot="1" x14ac:dyDescent="0.25">
      <c r="A94" s="16" t="s">
        <v>125</v>
      </c>
      <c r="B94" s="9" t="s">
        <v>36</v>
      </c>
      <c r="C94" s="4" t="s">
        <v>37</v>
      </c>
      <c r="D94" s="4" t="s">
        <v>38</v>
      </c>
      <c r="E94" s="4" t="s">
        <v>176</v>
      </c>
      <c r="F94" s="4" t="s">
        <v>121</v>
      </c>
      <c r="G94" s="26">
        <v>2127</v>
      </c>
      <c r="H94" s="26">
        <v>2127</v>
      </c>
      <c r="I94" s="26">
        <v>2127</v>
      </c>
      <c r="J94" s="14"/>
      <c r="K94" s="14"/>
    </row>
    <row r="95" spans="1:12" ht="28.5" customHeight="1" thickBot="1" x14ac:dyDescent="0.25">
      <c r="A95" s="69" t="s">
        <v>120</v>
      </c>
      <c r="B95" s="56" t="s">
        <v>36</v>
      </c>
      <c r="C95" s="57" t="s">
        <v>37</v>
      </c>
      <c r="D95" s="57" t="s">
        <v>38</v>
      </c>
      <c r="E95" s="57" t="s">
        <v>176</v>
      </c>
      <c r="F95" s="57" t="s">
        <v>121</v>
      </c>
      <c r="G95" s="15">
        <v>4276</v>
      </c>
      <c r="H95" s="15"/>
      <c r="I95" s="15"/>
    </row>
    <row r="96" spans="1:12" ht="42" hidden="1" customHeight="1" thickBot="1" x14ac:dyDescent="0.25">
      <c r="A96" s="82"/>
      <c r="B96" s="118"/>
      <c r="C96" s="118"/>
      <c r="D96" s="118"/>
      <c r="E96" s="83"/>
      <c r="F96" s="118"/>
      <c r="G96" s="119">
        <v>9923</v>
      </c>
      <c r="H96" s="119">
        <v>9923</v>
      </c>
      <c r="I96" s="119">
        <v>9923</v>
      </c>
    </row>
    <row r="97" spans="1:9" ht="21" customHeight="1" thickBot="1" x14ac:dyDescent="0.25">
      <c r="A97" s="73" t="s">
        <v>126</v>
      </c>
      <c r="B97" s="56" t="s">
        <v>36</v>
      </c>
      <c r="C97" s="57" t="s">
        <v>37</v>
      </c>
      <c r="D97" s="57" t="s">
        <v>38</v>
      </c>
      <c r="E97" s="57" t="s">
        <v>176</v>
      </c>
      <c r="F97" s="57" t="s">
        <v>127</v>
      </c>
      <c r="G97" s="15">
        <v>237</v>
      </c>
      <c r="H97" s="15">
        <v>237</v>
      </c>
      <c r="I97" s="15">
        <v>237</v>
      </c>
    </row>
    <row r="98" spans="1:9" ht="31.5" hidden="1" customHeight="1" x14ac:dyDescent="0.2">
      <c r="A98" s="61" t="s">
        <v>152</v>
      </c>
      <c r="B98" s="56" t="s">
        <v>40</v>
      </c>
      <c r="C98" s="57" t="s">
        <v>37</v>
      </c>
      <c r="D98" s="57" t="s">
        <v>35</v>
      </c>
      <c r="E98" s="57" t="s">
        <v>153</v>
      </c>
      <c r="F98" s="57"/>
      <c r="G98" s="25">
        <v>81143</v>
      </c>
      <c r="H98" s="25">
        <v>81143</v>
      </c>
      <c r="I98" s="25">
        <v>81143</v>
      </c>
    </row>
    <row r="99" spans="1:9" ht="15.75" thickBot="1" x14ac:dyDescent="0.25">
      <c r="A99" s="121" t="s">
        <v>152</v>
      </c>
      <c r="B99" s="9" t="s">
        <v>36</v>
      </c>
      <c r="C99" s="85" t="s">
        <v>37</v>
      </c>
      <c r="D99" s="85" t="s">
        <v>35</v>
      </c>
      <c r="E99" s="85"/>
      <c r="F99" s="88"/>
      <c r="G99" s="86">
        <v>104510</v>
      </c>
      <c r="H99" s="86">
        <v>89946</v>
      </c>
      <c r="I99" s="86">
        <v>89946</v>
      </c>
    </row>
    <row r="100" spans="1:9" ht="15.75" thickBot="1" x14ac:dyDescent="0.25">
      <c r="A100" s="121" t="s">
        <v>188</v>
      </c>
      <c r="B100" s="9" t="s">
        <v>36</v>
      </c>
      <c r="C100" s="85" t="s">
        <v>37</v>
      </c>
      <c r="D100" s="85" t="s">
        <v>35</v>
      </c>
      <c r="E100" s="85" t="s">
        <v>153</v>
      </c>
      <c r="F100" s="88"/>
      <c r="G100" s="86">
        <v>90986</v>
      </c>
      <c r="H100" s="86">
        <v>79885</v>
      </c>
      <c r="I100" s="86">
        <v>79885</v>
      </c>
    </row>
    <row r="101" spans="1:9" ht="72.75" thickBot="1" x14ac:dyDescent="0.25">
      <c r="A101" s="67" t="s">
        <v>136</v>
      </c>
      <c r="B101" s="9" t="s">
        <v>36</v>
      </c>
      <c r="C101" s="57" t="s">
        <v>37</v>
      </c>
      <c r="D101" s="57" t="s">
        <v>35</v>
      </c>
      <c r="E101" s="57" t="s">
        <v>153</v>
      </c>
      <c r="F101" s="65">
        <v>100</v>
      </c>
      <c r="G101" s="25">
        <v>83852</v>
      </c>
      <c r="H101" s="25">
        <v>79547</v>
      </c>
      <c r="I101" s="25">
        <v>79547</v>
      </c>
    </row>
    <row r="102" spans="1:9" ht="48.75" customHeight="1" thickBot="1" x14ac:dyDescent="0.25">
      <c r="A102" s="16" t="s">
        <v>125</v>
      </c>
      <c r="B102" s="9" t="s">
        <v>36</v>
      </c>
      <c r="C102" s="4" t="s">
        <v>37</v>
      </c>
      <c r="D102" s="4" t="s">
        <v>35</v>
      </c>
      <c r="E102" s="4" t="s">
        <v>153</v>
      </c>
      <c r="F102" s="4" t="s">
        <v>121</v>
      </c>
      <c r="G102" s="26">
        <v>6796</v>
      </c>
      <c r="H102" s="26"/>
      <c r="I102" s="26"/>
    </row>
    <row r="103" spans="1:9" ht="21.75" customHeight="1" thickBot="1" x14ac:dyDescent="0.25">
      <c r="A103" s="59" t="s">
        <v>126</v>
      </c>
      <c r="B103" s="56" t="s">
        <v>36</v>
      </c>
      <c r="C103" s="57" t="s">
        <v>37</v>
      </c>
      <c r="D103" s="57" t="s">
        <v>35</v>
      </c>
      <c r="E103" s="57" t="s">
        <v>153</v>
      </c>
      <c r="F103" s="57" t="s">
        <v>127</v>
      </c>
      <c r="G103" s="25">
        <v>338</v>
      </c>
      <c r="H103" s="25">
        <v>338</v>
      </c>
      <c r="I103" s="25">
        <v>338</v>
      </c>
    </row>
    <row r="104" spans="1:9" ht="20.25" customHeight="1" thickBot="1" x14ac:dyDescent="0.25">
      <c r="A104" s="122" t="s">
        <v>189</v>
      </c>
      <c r="B104" s="85" t="s">
        <v>36</v>
      </c>
      <c r="C104" s="85" t="s">
        <v>37</v>
      </c>
      <c r="D104" s="85" t="s">
        <v>34</v>
      </c>
      <c r="E104" s="85" t="s">
        <v>154</v>
      </c>
      <c r="F104" s="85"/>
      <c r="G104" s="86">
        <v>13524</v>
      </c>
      <c r="H104" s="86">
        <v>10061</v>
      </c>
      <c r="I104" s="86">
        <v>10061</v>
      </c>
    </row>
    <row r="105" spans="1:9" ht="24.75" customHeight="1" thickBot="1" x14ac:dyDescent="0.25">
      <c r="A105" s="67" t="s">
        <v>136</v>
      </c>
      <c r="B105" s="9" t="s">
        <v>36</v>
      </c>
      <c r="C105" s="57" t="s">
        <v>37</v>
      </c>
      <c r="D105" s="57" t="s">
        <v>34</v>
      </c>
      <c r="E105" s="57" t="s">
        <v>154</v>
      </c>
      <c r="F105" s="65">
        <v>100</v>
      </c>
      <c r="G105" s="25">
        <v>11815</v>
      </c>
      <c r="H105" s="25">
        <v>9815</v>
      </c>
      <c r="I105" s="25">
        <v>9815</v>
      </c>
    </row>
    <row r="106" spans="1:9" ht="40.5" customHeight="1" thickBot="1" x14ac:dyDescent="0.25">
      <c r="A106" s="16" t="s">
        <v>125</v>
      </c>
      <c r="B106" s="9" t="s">
        <v>36</v>
      </c>
      <c r="C106" s="4" t="s">
        <v>37</v>
      </c>
      <c r="D106" s="4" t="s">
        <v>34</v>
      </c>
      <c r="E106" s="4" t="s">
        <v>154</v>
      </c>
      <c r="F106" s="4" t="s">
        <v>121</v>
      </c>
      <c r="G106" s="26">
        <v>1463</v>
      </c>
      <c r="H106" s="26"/>
      <c r="I106" s="26"/>
    </row>
    <row r="107" spans="1:9" ht="19.5" customHeight="1" thickBot="1" x14ac:dyDescent="0.25">
      <c r="A107" s="59" t="s">
        <v>126</v>
      </c>
      <c r="B107" s="56" t="s">
        <v>36</v>
      </c>
      <c r="C107" s="57" t="s">
        <v>37</v>
      </c>
      <c r="D107" s="57" t="s">
        <v>34</v>
      </c>
      <c r="E107" s="4" t="s">
        <v>154</v>
      </c>
      <c r="F107" s="57" t="s">
        <v>127</v>
      </c>
      <c r="G107" s="25">
        <v>246</v>
      </c>
      <c r="H107" s="25">
        <v>246</v>
      </c>
      <c r="I107" s="25">
        <v>246</v>
      </c>
    </row>
    <row r="108" spans="1:9" ht="26.25" thickBot="1" x14ac:dyDescent="0.25">
      <c r="A108" s="104" t="s">
        <v>155</v>
      </c>
      <c r="B108" s="101" t="s">
        <v>40</v>
      </c>
      <c r="C108" s="102" t="s">
        <v>37</v>
      </c>
      <c r="D108" s="102" t="s">
        <v>39</v>
      </c>
      <c r="E108" s="102"/>
      <c r="F108" s="102"/>
      <c r="G108" s="103">
        <f>SUM(G109+G110+G114)</f>
        <v>7215</v>
      </c>
      <c r="H108" s="103">
        <f>SUM(H109+H110+H114)</f>
        <v>6012</v>
      </c>
      <c r="I108" s="103">
        <f>SUM(I109+I110+I114)</f>
        <v>6012</v>
      </c>
    </row>
    <row r="109" spans="1:9" ht="72.75" thickBot="1" x14ac:dyDescent="0.25">
      <c r="A109" s="67" t="s">
        <v>136</v>
      </c>
      <c r="B109" s="66" t="s">
        <v>57</v>
      </c>
      <c r="C109" s="57" t="s">
        <v>37</v>
      </c>
      <c r="D109" s="57" t="s">
        <v>39</v>
      </c>
      <c r="E109" s="57" t="s">
        <v>123</v>
      </c>
      <c r="F109" s="65">
        <v>100</v>
      </c>
      <c r="G109" s="25">
        <v>534</v>
      </c>
      <c r="H109" s="25">
        <v>534</v>
      </c>
      <c r="I109" s="25">
        <v>534</v>
      </c>
    </row>
    <row r="110" spans="1:9" ht="21" customHeight="1" thickBot="1" x14ac:dyDescent="0.25">
      <c r="A110" s="104" t="s">
        <v>184</v>
      </c>
      <c r="B110" s="101" t="s">
        <v>40</v>
      </c>
      <c r="C110" s="102" t="s">
        <v>37</v>
      </c>
      <c r="D110" s="102" t="s">
        <v>39</v>
      </c>
      <c r="E110" s="137"/>
      <c r="F110" s="137"/>
      <c r="G110" s="138">
        <v>406</v>
      </c>
      <c r="H110" s="138">
        <v>406</v>
      </c>
      <c r="I110" s="138">
        <v>406</v>
      </c>
    </row>
    <row r="111" spans="1:9" ht="62.25" customHeight="1" thickBot="1" x14ac:dyDescent="0.25">
      <c r="A111" s="67" t="s">
        <v>136</v>
      </c>
      <c r="B111" s="66" t="s">
        <v>57</v>
      </c>
      <c r="C111" s="57" t="s">
        <v>37</v>
      </c>
      <c r="D111" s="57" t="s">
        <v>39</v>
      </c>
      <c r="E111" s="57" t="s">
        <v>157</v>
      </c>
      <c r="F111" s="65"/>
      <c r="G111" s="70">
        <v>406</v>
      </c>
      <c r="H111" s="70">
        <v>406</v>
      </c>
      <c r="I111" s="70">
        <v>406</v>
      </c>
    </row>
    <row r="112" spans="1:9" ht="39.75" customHeight="1" thickBot="1" x14ac:dyDescent="0.25">
      <c r="A112" s="67" t="s">
        <v>136</v>
      </c>
      <c r="B112" s="66" t="s">
        <v>57</v>
      </c>
      <c r="C112" s="57" t="s">
        <v>37</v>
      </c>
      <c r="D112" s="57" t="s">
        <v>39</v>
      </c>
      <c r="E112" s="57" t="s">
        <v>157</v>
      </c>
      <c r="F112" s="65">
        <v>100</v>
      </c>
      <c r="G112" s="70">
        <v>347</v>
      </c>
      <c r="H112" s="70">
        <v>347</v>
      </c>
      <c r="I112" s="70">
        <v>347</v>
      </c>
    </row>
    <row r="113" spans="1:9" ht="29.25" customHeight="1" thickBot="1" x14ac:dyDescent="0.25">
      <c r="A113" s="69" t="s">
        <v>120</v>
      </c>
      <c r="B113" s="56" t="s">
        <v>40</v>
      </c>
      <c r="C113" s="57" t="s">
        <v>37</v>
      </c>
      <c r="D113" s="57" t="s">
        <v>39</v>
      </c>
      <c r="E113" s="57" t="s">
        <v>157</v>
      </c>
      <c r="F113" s="57" t="s">
        <v>121</v>
      </c>
      <c r="G113" s="70">
        <v>59</v>
      </c>
      <c r="H113" s="70">
        <v>59</v>
      </c>
      <c r="I113" s="70">
        <v>59</v>
      </c>
    </row>
    <row r="114" spans="1:9" ht="29.25" customHeight="1" thickBot="1" x14ac:dyDescent="0.25">
      <c r="A114" s="82" t="s">
        <v>218</v>
      </c>
      <c r="B114" s="80" t="s">
        <v>36</v>
      </c>
      <c r="C114" s="80" t="s">
        <v>37</v>
      </c>
      <c r="D114" s="80" t="s">
        <v>39</v>
      </c>
      <c r="E114" s="83"/>
      <c r="F114" s="80"/>
      <c r="G114" s="81">
        <f>SUM(G115+G116+G117)</f>
        <v>6275</v>
      </c>
      <c r="H114" s="81">
        <f>SUM(H115+H116+H117)</f>
        <v>5072</v>
      </c>
      <c r="I114" s="81">
        <f>SUM(I115+I116+I117)</f>
        <v>5072</v>
      </c>
    </row>
    <row r="115" spans="1:9" ht="75.75" customHeight="1" thickBot="1" x14ac:dyDescent="0.25">
      <c r="A115" s="67" t="s">
        <v>135</v>
      </c>
      <c r="B115" s="66" t="s">
        <v>174</v>
      </c>
      <c r="C115" s="66" t="s">
        <v>173</v>
      </c>
      <c r="D115" s="66" t="s">
        <v>175</v>
      </c>
      <c r="E115" s="57" t="s">
        <v>156</v>
      </c>
      <c r="F115" s="65">
        <v>100</v>
      </c>
      <c r="G115" s="15">
        <v>5620</v>
      </c>
      <c r="H115" s="15">
        <v>5020</v>
      </c>
      <c r="I115" s="15">
        <v>5020</v>
      </c>
    </row>
    <row r="116" spans="1:9" ht="29.25" customHeight="1" thickBot="1" x14ac:dyDescent="0.25">
      <c r="A116" s="69" t="s">
        <v>120</v>
      </c>
      <c r="B116" s="56" t="s">
        <v>36</v>
      </c>
      <c r="C116" s="57" t="s">
        <v>37</v>
      </c>
      <c r="D116" s="57" t="s">
        <v>39</v>
      </c>
      <c r="E116" s="57" t="s">
        <v>156</v>
      </c>
      <c r="F116" s="57" t="s">
        <v>121</v>
      </c>
      <c r="G116" s="15">
        <v>603</v>
      </c>
      <c r="H116" s="15"/>
      <c r="I116" s="15"/>
    </row>
    <row r="117" spans="1:9" ht="21" customHeight="1" thickBot="1" x14ac:dyDescent="0.25">
      <c r="A117" s="73" t="s">
        <v>126</v>
      </c>
      <c r="B117" s="56" t="s">
        <v>36</v>
      </c>
      <c r="C117" s="57" t="s">
        <v>37</v>
      </c>
      <c r="D117" s="57" t="s">
        <v>39</v>
      </c>
      <c r="E117" s="57" t="s">
        <v>156</v>
      </c>
      <c r="F117" s="57" t="s">
        <v>127</v>
      </c>
      <c r="G117" s="15">
        <v>52</v>
      </c>
      <c r="H117" s="15">
        <v>52</v>
      </c>
      <c r="I117" s="15">
        <v>52</v>
      </c>
    </row>
    <row r="118" spans="1:9" ht="21" customHeight="1" thickBot="1" x14ac:dyDescent="0.25">
      <c r="A118" s="135" t="s">
        <v>217</v>
      </c>
      <c r="B118" s="136" t="s">
        <v>52</v>
      </c>
      <c r="C118" s="136" t="s">
        <v>50</v>
      </c>
      <c r="D118" s="136" t="s">
        <v>141</v>
      </c>
      <c r="E118" s="136"/>
      <c r="F118" s="136"/>
      <c r="G118" s="145">
        <f>SUM(G119+G123)</f>
        <v>15153</v>
      </c>
      <c r="H118" s="145">
        <f>SUM(H119+H123)</f>
        <v>11446</v>
      </c>
      <c r="I118" s="145">
        <f>SUM(I119+I123)</f>
        <v>11446</v>
      </c>
    </row>
    <row r="119" spans="1:9" ht="29.25" customHeight="1" thickBot="1" x14ac:dyDescent="0.25">
      <c r="A119" s="82" t="s">
        <v>177</v>
      </c>
      <c r="B119" s="80" t="s">
        <v>52</v>
      </c>
      <c r="C119" s="80" t="s">
        <v>50</v>
      </c>
      <c r="D119" s="80" t="s">
        <v>38</v>
      </c>
      <c r="E119" s="83"/>
      <c r="F119" s="80"/>
      <c r="G119" s="81">
        <f>SUM(G120+G121+G122)</f>
        <v>5978</v>
      </c>
      <c r="H119" s="81">
        <f>SUM(H120+H121+H122)</f>
        <v>5558</v>
      </c>
      <c r="I119" s="81">
        <f>SUM(I120+I121+I122)</f>
        <v>5558</v>
      </c>
    </row>
    <row r="120" spans="1:9" ht="77.25" customHeight="1" thickBot="1" x14ac:dyDescent="0.25">
      <c r="A120" s="67" t="s">
        <v>135</v>
      </c>
      <c r="B120" s="56" t="s">
        <v>52</v>
      </c>
      <c r="C120" s="57" t="s">
        <v>50</v>
      </c>
      <c r="D120" s="57" t="s">
        <v>38</v>
      </c>
      <c r="E120" s="57" t="s">
        <v>158</v>
      </c>
      <c r="F120" s="65">
        <v>100</v>
      </c>
      <c r="G120" s="15">
        <v>5527</v>
      </c>
      <c r="H120" s="15">
        <v>5527</v>
      </c>
      <c r="I120" s="15">
        <v>5527</v>
      </c>
    </row>
    <row r="121" spans="1:9" ht="29.25" customHeight="1" thickBot="1" x14ac:dyDescent="0.25">
      <c r="A121" s="69" t="s">
        <v>120</v>
      </c>
      <c r="B121" s="56" t="s">
        <v>52</v>
      </c>
      <c r="C121" s="57" t="s">
        <v>50</v>
      </c>
      <c r="D121" s="57" t="s">
        <v>38</v>
      </c>
      <c r="E121" s="57" t="s">
        <v>158</v>
      </c>
      <c r="F121" s="57" t="s">
        <v>121</v>
      </c>
      <c r="G121" s="15">
        <v>420</v>
      </c>
      <c r="H121" s="15"/>
      <c r="I121" s="15"/>
    </row>
    <row r="122" spans="1:9" ht="29.25" customHeight="1" thickBot="1" x14ac:dyDescent="0.25">
      <c r="A122" s="73" t="s">
        <v>126</v>
      </c>
      <c r="B122" s="56" t="s">
        <v>52</v>
      </c>
      <c r="C122" s="57" t="s">
        <v>50</v>
      </c>
      <c r="D122" s="57" t="s">
        <v>38</v>
      </c>
      <c r="E122" s="57" t="s">
        <v>158</v>
      </c>
      <c r="F122" s="57" t="s">
        <v>127</v>
      </c>
      <c r="G122" s="15">
        <v>31</v>
      </c>
      <c r="H122" s="15">
        <v>31</v>
      </c>
      <c r="I122" s="15">
        <v>31</v>
      </c>
    </row>
    <row r="123" spans="1:9" ht="29.25" customHeight="1" thickBot="1" x14ac:dyDescent="0.25">
      <c r="A123" s="82" t="s">
        <v>178</v>
      </c>
      <c r="B123" s="80" t="s">
        <v>52</v>
      </c>
      <c r="C123" s="80" t="s">
        <v>50</v>
      </c>
      <c r="D123" s="80" t="s">
        <v>38</v>
      </c>
      <c r="E123" s="83"/>
      <c r="F123" s="80"/>
      <c r="G123" s="81">
        <v>9175</v>
      </c>
      <c r="H123" s="81">
        <f>SUM(H124+H125+H126+H127)</f>
        <v>5888</v>
      </c>
      <c r="I123" s="81">
        <f>SUM(I124+I125+I126+I127)</f>
        <v>5888</v>
      </c>
    </row>
    <row r="124" spans="1:9" ht="78.75" customHeight="1" thickBot="1" x14ac:dyDescent="0.25">
      <c r="A124" s="67" t="s">
        <v>135</v>
      </c>
      <c r="B124" s="56" t="s">
        <v>52</v>
      </c>
      <c r="C124" s="57" t="s">
        <v>50</v>
      </c>
      <c r="D124" s="57" t="s">
        <v>38</v>
      </c>
      <c r="E124" s="57" t="s">
        <v>179</v>
      </c>
      <c r="F124" s="65">
        <v>100</v>
      </c>
      <c r="G124" s="15">
        <v>8339</v>
      </c>
      <c r="H124" s="15">
        <v>5334</v>
      </c>
      <c r="I124" s="15">
        <v>5334</v>
      </c>
    </row>
    <row r="125" spans="1:9" ht="29.25" customHeight="1" thickBot="1" x14ac:dyDescent="0.25">
      <c r="A125" s="69" t="s">
        <v>120</v>
      </c>
      <c r="B125" s="56" t="s">
        <v>52</v>
      </c>
      <c r="C125" s="57" t="s">
        <v>50</v>
      </c>
      <c r="D125" s="57" t="s">
        <v>38</v>
      </c>
      <c r="E125" s="57" t="s">
        <v>179</v>
      </c>
      <c r="F125" s="57" t="s">
        <v>121</v>
      </c>
      <c r="G125" s="15">
        <v>282</v>
      </c>
      <c r="H125" s="15"/>
      <c r="I125" s="15"/>
    </row>
    <row r="126" spans="1:9" ht="29.25" customHeight="1" thickBot="1" x14ac:dyDescent="0.25">
      <c r="A126" s="73" t="s">
        <v>126</v>
      </c>
      <c r="B126" s="56" t="s">
        <v>52</v>
      </c>
      <c r="C126" s="57" t="s">
        <v>50</v>
      </c>
      <c r="D126" s="57" t="s">
        <v>38</v>
      </c>
      <c r="E126" s="57" t="s">
        <v>179</v>
      </c>
      <c r="F126" s="57" t="s">
        <v>127</v>
      </c>
      <c r="G126" s="15">
        <v>20</v>
      </c>
      <c r="H126" s="15">
        <v>20</v>
      </c>
      <c r="I126" s="15">
        <v>20</v>
      </c>
    </row>
    <row r="127" spans="1:9" ht="29.25" customHeight="1" thickBot="1" x14ac:dyDescent="0.25">
      <c r="A127" s="126" t="s">
        <v>166</v>
      </c>
      <c r="B127" s="56" t="s">
        <v>40</v>
      </c>
      <c r="C127" s="57" t="s">
        <v>50</v>
      </c>
      <c r="D127" s="57" t="s">
        <v>43</v>
      </c>
      <c r="E127" s="57"/>
      <c r="F127" s="57"/>
      <c r="G127" s="70">
        <v>534</v>
      </c>
      <c r="H127" s="70">
        <v>534</v>
      </c>
      <c r="I127" s="70">
        <v>534</v>
      </c>
    </row>
    <row r="128" spans="1:9" ht="76.5" customHeight="1" thickBot="1" x14ac:dyDescent="0.25">
      <c r="A128" s="67" t="s">
        <v>136</v>
      </c>
      <c r="B128" s="66" t="s">
        <v>57</v>
      </c>
      <c r="C128" s="57" t="s">
        <v>50</v>
      </c>
      <c r="D128" s="57" t="s">
        <v>43</v>
      </c>
      <c r="E128" s="57" t="s">
        <v>123</v>
      </c>
      <c r="F128" s="65">
        <v>100</v>
      </c>
      <c r="G128" s="70">
        <v>534</v>
      </c>
      <c r="H128" s="70">
        <v>534</v>
      </c>
      <c r="I128" s="70">
        <v>534</v>
      </c>
    </row>
    <row r="129" spans="1:9" ht="31.5" customHeight="1" thickBot="1" x14ac:dyDescent="0.25">
      <c r="A129" s="106" t="s">
        <v>206</v>
      </c>
      <c r="B129" s="129" t="s">
        <v>40</v>
      </c>
      <c r="C129" s="130" t="s">
        <v>41</v>
      </c>
      <c r="D129" s="130" t="s">
        <v>141</v>
      </c>
      <c r="E129" s="130"/>
      <c r="F129" s="130"/>
      <c r="G129" s="131">
        <f>SUM(G131+G133+G135+G137+G138)</f>
        <v>5520</v>
      </c>
      <c r="H129" s="131">
        <f>SUM(H131+H133+H135+H137+H138)</f>
        <v>5520</v>
      </c>
      <c r="I129" s="131">
        <f>SUM(I131+I133+I135+I137+I138)</f>
        <v>5520</v>
      </c>
    </row>
    <row r="130" spans="1:9" ht="45.75" customHeight="1" thickBot="1" x14ac:dyDescent="0.25">
      <c r="A130" s="70" t="s">
        <v>207</v>
      </c>
      <c r="B130" s="56" t="s">
        <v>40</v>
      </c>
      <c r="C130" s="57" t="s">
        <v>41</v>
      </c>
      <c r="D130" s="57" t="s">
        <v>38</v>
      </c>
      <c r="E130" s="57"/>
      <c r="F130" s="57"/>
      <c r="G130" s="72">
        <f>SUM(G131+G133+G135+G137)</f>
        <v>4515</v>
      </c>
      <c r="H130" s="72">
        <f>SUM(H131+H133+H135+H137)</f>
        <v>4515</v>
      </c>
      <c r="I130" s="72">
        <f>SUM(I131+I133+I135+I137)</f>
        <v>4515</v>
      </c>
    </row>
    <row r="131" spans="1:9" ht="45.75" customHeight="1" thickBot="1" x14ac:dyDescent="0.25">
      <c r="A131" s="55" t="s">
        <v>159</v>
      </c>
      <c r="B131" s="56" t="s">
        <v>40</v>
      </c>
      <c r="C131" s="57" t="s">
        <v>41</v>
      </c>
      <c r="D131" s="57" t="s">
        <v>38</v>
      </c>
      <c r="E131" s="70">
        <v>2210728960</v>
      </c>
      <c r="F131" s="70">
        <v>300</v>
      </c>
      <c r="G131" s="70">
        <v>1606</v>
      </c>
      <c r="H131" s="70">
        <v>1606</v>
      </c>
      <c r="I131" s="70">
        <v>1606</v>
      </c>
    </row>
    <row r="132" spans="1:9" ht="33" customHeight="1" thickBot="1" x14ac:dyDescent="0.25">
      <c r="A132" s="55" t="s">
        <v>208</v>
      </c>
      <c r="B132" s="56" t="s">
        <v>40</v>
      </c>
      <c r="C132" s="57" t="s">
        <v>41</v>
      </c>
      <c r="D132" s="57" t="s">
        <v>38</v>
      </c>
      <c r="E132" s="70">
        <v>2210728960</v>
      </c>
      <c r="F132" s="70">
        <v>321</v>
      </c>
      <c r="G132" s="70">
        <v>1606</v>
      </c>
      <c r="H132" s="70">
        <v>1606</v>
      </c>
      <c r="I132" s="70">
        <v>1606</v>
      </c>
    </row>
    <row r="133" spans="1:9" ht="36" customHeight="1" thickBot="1" x14ac:dyDescent="0.25">
      <c r="A133" s="74" t="s">
        <v>159</v>
      </c>
      <c r="B133" s="56" t="s">
        <v>40</v>
      </c>
      <c r="C133" s="57" t="s">
        <v>41</v>
      </c>
      <c r="D133" s="57" t="s">
        <v>43</v>
      </c>
      <c r="E133" s="70">
        <v>2230781520</v>
      </c>
      <c r="F133" s="70">
        <v>300</v>
      </c>
      <c r="G133" s="70">
        <v>958</v>
      </c>
      <c r="H133" s="70">
        <v>958</v>
      </c>
      <c r="I133" s="70">
        <v>958</v>
      </c>
    </row>
    <row r="134" spans="1:9" ht="30" customHeight="1" thickBot="1" x14ac:dyDescent="0.25">
      <c r="A134" s="74" t="s">
        <v>209</v>
      </c>
      <c r="B134" s="56" t="s">
        <v>40</v>
      </c>
      <c r="C134" s="57" t="s">
        <v>41</v>
      </c>
      <c r="D134" s="57" t="s">
        <v>43</v>
      </c>
      <c r="E134" s="70">
        <v>2230781520</v>
      </c>
      <c r="F134" s="70">
        <v>321</v>
      </c>
      <c r="G134" s="70">
        <v>958</v>
      </c>
      <c r="H134" s="70">
        <v>958</v>
      </c>
      <c r="I134" s="70">
        <v>958</v>
      </c>
    </row>
    <row r="135" spans="1:9" ht="30" customHeight="1" thickBot="1" x14ac:dyDescent="0.25">
      <c r="A135" s="74" t="s">
        <v>159</v>
      </c>
      <c r="B135" s="56" t="s">
        <v>40</v>
      </c>
      <c r="C135" s="57" t="s">
        <v>41</v>
      </c>
      <c r="D135" s="57" t="s">
        <v>43</v>
      </c>
      <c r="E135" s="70">
        <v>2230752600</v>
      </c>
      <c r="F135" s="70">
        <v>300</v>
      </c>
      <c r="G135" s="70">
        <v>106</v>
      </c>
      <c r="H135" s="70">
        <v>106</v>
      </c>
      <c r="I135" s="70">
        <v>106</v>
      </c>
    </row>
    <row r="136" spans="1:9" ht="28.5" customHeight="1" thickBot="1" x14ac:dyDescent="0.25">
      <c r="A136" s="74" t="s">
        <v>210</v>
      </c>
      <c r="B136" s="56" t="s">
        <v>40</v>
      </c>
      <c r="C136" s="57" t="s">
        <v>41</v>
      </c>
      <c r="D136" s="57" t="s">
        <v>43</v>
      </c>
      <c r="E136" s="70">
        <v>2230752600</v>
      </c>
      <c r="F136" s="70">
        <v>321</v>
      </c>
      <c r="G136" s="70">
        <v>106</v>
      </c>
      <c r="H136" s="70">
        <v>106</v>
      </c>
      <c r="I136" s="70">
        <v>106</v>
      </c>
    </row>
    <row r="137" spans="1:9" ht="28.5" customHeight="1" thickBot="1" x14ac:dyDescent="0.25">
      <c r="A137" s="74" t="s">
        <v>208</v>
      </c>
      <c r="B137" s="56" t="s">
        <v>40</v>
      </c>
      <c r="C137" s="57" t="s">
        <v>41</v>
      </c>
      <c r="D137" s="57" t="s">
        <v>43</v>
      </c>
      <c r="E137" s="70">
        <v>2230181540</v>
      </c>
      <c r="F137" s="70">
        <v>313</v>
      </c>
      <c r="G137" s="70">
        <v>1845</v>
      </c>
      <c r="H137" s="70">
        <v>1845</v>
      </c>
      <c r="I137" s="70">
        <v>1845</v>
      </c>
    </row>
    <row r="138" spans="1:9" ht="33.75" customHeight="1" thickBot="1" x14ac:dyDescent="0.25">
      <c r="A138" s="74" t="s">
        <v>159</v>
      </c>
      <c r="B138" s="56" t="s">
        <v>40</v>
      </c>
      <c r="C138" s="57" t="s">
        <v>41</v>
      </c>
      <c r="D138" s="57" t="s">
        <v>43</v>
      </c>
      <c r="E138" s="70" t="s">
        <v>211</v>
      </c>
      <c r="F138" s="70">
        <v>400</v>
      </c>
      <c r="G138" s="70">
        <v>1005</v>
      </c>
      <c r="H138" s="70">
        <v>1005</v>
      </c>
      <c r="I138" s="70">
        <v>1005</v>
      </c>
    </row>
    <row r="139" spans="1:9" ht="30.75" customHeight="1" thickBot="1" x14ac:dyDescent="0.25">
      <c r="A139" s="74" t="s">
        <v>212</v>
      </c>
      <c r="B139" s="56" t="s">
        <v>40</v>
      </c>
      <c r="C139" s="57" t="s">
        <v>41</v>
      </c>
      <c r="D139" s="57" t="s">
        <v>43</v>
      </c>
      <c r="E139" s="70" t="s">
        <v>211</v>
      </c>
      <c r="F139" s="70">
        <v>412</v>
      </c>
      <c r="G139" s="70">
        <v>1005</v>
      </c>
      <c r="H139" s="70">
        <v>1005</v>
      </c>
      <c r="I139" s="70">
        <v>1005</v>
      </c>
    </row>
    <row r="140" spans="1:9" ht="30.75" customHeight="1" thickBot="1" x14ac:dyDescent="0.25">
      <c r="A140" s="106" t="s">
        <v>213</v>
      </c>
      <c r="B140" s="129" t="s">
        <v>40</v>
      </c>
      <c r="C140" s="130" t="s">
        <v>51</v>
      </c>
      <c r="D140" s="130" t="s">
        <v>38</v>
      </c>
      <c r="E140" s="106"/>
      <c r="F140" s="106"/>
      <c r="G140" s="106">
        <v>300</v>
      </c>
      <c r="H140" s="106">
        <v>300</v>
      </c>
      <c r="I140" s="106">
        <v>69</v>
      </c>
    </row>
    <row r="141" spans="1:9" ht="30.75" customHeight="1" thickBot="1" x14ac:dyDescent="0.25">
      <c r="A141" s="70" t="s">
        <v>214</v>
      </c>
      <c r="B141" s="56" t="s">
        <v>40</v>
      </c>
      <c r="C141" s="57" t="s">
        <v>51</v>
      </c>
      <c r="D141" s="57" t="s">
        <v>38</v>
      </c>
      <c r="E141" s="70">
        <v>2410187010</v>
      </c>
      <c r="F141" s="70"/>
      <c r="G141" s="70">
        <v>300</v>
      </c>
      <c r="H141" s="70">
        <v>300</v>
      </c>
      <c r="I141" s="70">
        <v>69</v>
      </c>
    </row>
    <row r="142" spans="1:9" ht="82.5" customHeight="1" thickBot="1" x14ac:dyDescent="0.25">
      <c r="A142" s="67" t="s">
        <v>136</v>
      </c>
      <c r="B142" s="66" t="s">
        <v>57</v>
      </c>
      <c r="C142" s="57" t="s">
        <v>51</v>
      </c>
      <c r="D142" s="57" t="s">
        <v>38</v>
      </c>
      <c r="E142" s="57" t="s">
        <v>215</v>
      </c>
      <c r="F142" s="65">
        <v>100</v>
      </c>
      <c r="G142" s="70">
        <v>300</v>
      </c>
      <c r="H142" s="70">
        <v>300</v>
      </c>
      <c r="I142" s="70">
        <v>69</v>
      </c>
    </row>
    <row r="143" spans="1:9" ht="45.75" customHeight="1" thickBot="1" x14ac:dyDescent="0.25">
      <c r="A143" s="134" t="s">
        <v>216</v>
      </c>
      <c r="B143" s="132" t="s">
        <v>52</v>
      </c>
      <c r="C143" s="132" t="s">
        <v>47</v>
      </c>
      <c r="D143" s="132" t="s">
        <v>38</v>
      </c>
      <c r="E143" s="83"/>
      <c r="F143" s="132"/>
      <c r="G143" s="133">
        <f>SUM(G144+G145+G146)</f>
        <v>1186</v>
      </c>
      <c r="H143" s="133">
        <f>SUM(H144+H145+H146)</f>
        <v>1006</v>
      </c>
      <c r="I143" s="133">
        <f>SUM(I144+I145+I146)</f>
        <v>1006</v>
      </c>
    </row>
    <row r="144" spans="1:9" ht="76.5" customHeight="1" thickBot="1" x14ac:dyDescent="0.25">
      <c r="A144" s="67" t="s">
        <v>135</v>
      </c>
      <c r="B144" s="56" t="s">
        <v>52</v>
      </c>
      <c r="C144" s="57" t="s">
        <v>47</v>
      </c>
      <c r="D144" s="57" t="s">
        <v>38</v>
      </c>
      <c r="E144" s="57" t="s">
        <v>160</v>
      </c>
      <c r="F144" s="65">
        <v>100</v>
      </c>
      <c r="G144" s="15">
        <v>996</v>
      </c>
      <c r="H144" s="15">
        <v>996</v>
      </c>
      <c r="I144" s="15">
        <v>996</v>
      </c>
    </row>
    <row r="145" spans="1:9" ht="48.75" customHeight="1" thickBot="1" x14ac:dyDescent="0.25">
      <c r="A145" s="69" t="s">
        <v>120</v>
      </c>
      <c r="B145" s="56" t="s">
        <v>52</v>
      </c>
      <c r="C145" s="57" t="s">
        <v>47</v>
      </c>
      <c r="D145" s="57" t="s">
        <v>38</v>
      </c>
      <c r="E145" s="57" t="s">
        <v>160</v>
      </c>
      <c r="F145" s="57" t="s">
        <v>121</v>
      </c>
      <c r="G145" s="15">
        <v>180</v>
      </c>
      <c r="H145" s="15"/>
      <c r="I145" s="15"/>
    </row>
    <row r="146" spans="1:9" ht="39" customHeight="1" thickBot="1" x14ac:dyDescent="0.25">
      <c r="A146" s="73" t="s">
        <v>126</v>
      </c>
      <c r="B146" s="56" t="s">
        <v>52</v>
      </c>
      <c r="C146" s="57" t="s">
        <v>47</v>
      </c>
      <c r="D146" s="57" t="s">
        <v>38</v>
      </c>
      <c r="E146" s="57" t="s">
        <v>160</v>
      </c>
      <c r="F146" s="57" t="s">
        <v>127</v>
      </c>
      <c r="G146" s="15">
        <v>10</v>
      </c>
      <c r="H146" s="15">
        <v>10</v>
      </c>
      <c r="I146" s="15">
        <v>10</v>
      </c>
    </row>
    <row r="147" spans="1:9" ht="48" customHeight="1" thickBot="1" x14ac:dyDescent="0.25">
      <c r="A147" s="67" t="s">
        <v>161</v>
      </c>
      <c r="B147" s="56" t="s">
        <v>40</v>
      </c>
      <c r="C147" s="57" t="s">
        <v>48</v>
      </c>
      <c r="D147" s="57" t="s">
        <v>141</v>
      </c>
      <c r="E147" s="57"/>
      <c r="F147" s="72"/>
      <c r="G147" s="2"/>
      <c r="H147" s="2"/>
      <c r="I147" s="2"/>
    </row>
    <row r="148" spans="1:9" ht="29.25" customHeight="1" thickBot="1" x14ac:dyDescent="0.3">
      <c r="A148" s="109" t="s">
        <v>169</v>
      </c>
      <c r="B148" s="100" t="s">
        <v>40</v>
      </c>
      <c r="C148" s="98" t="s">
        <v>48</v>
      </c>
      <c r="D148" s="98" t="s">
        <v>141</v>
      </c>
      <c r="E148" s="108"/>
      <c r="F148" s="107"/>
      <c r="G148" s="106">
        <v>23108</v>
      </c>
      <c r="H148" s="106">
        <v>17261</v>
      </c>
      <c r="I148" s="106">
        <v>17261</v>
      </c>
    </row>
    <row r="149" spans="1:9" ht="37.5" customHeight="1" thickBot="1" x14ac:dyDescent="0.25">
      <c r="A149" s="71" t="s">
        <v>162</v>
      </c>
      <c r="B149" s="56" t="s">
        <v>40</v>
      </c>
      <c r="C149" s="57" t="s">
        <v>48</v>
      </c>
      <c r="D149" s="57" t="s">
        <v>38</v>
      </c>
      <c r="E149" s="72">
        <v>2610160020</v>
      </c>
      <c r="F149" s="72">
        <v>500</v>
      </c>
      <c r="G149" s="2">
        <v>23108</v>
      </c>
      <c r="H149" s="2">
        <v>17261</v>
      </c>
      <c r="I149" s="2">
        <v>17261</v>
      </c>
    </row>
    <row r="150" spans="1:9" ht="28.5" customHeight="1" thickBot="1" x14ac:dyDescent="0.25">
      <c r="A150" s="67" t="s">
        <v>167</v>
      </c>
      <c r="B150" s="56" t="s">
        <v>40</v>
      </c>
      <c r="C150" s="57" t="s">
        <v>48</v>
      </c>
      <c r="D150" s="57" t="s">
        <v>141</v>
      </c>
      <c r="E150" s="57" t="s">
        <v>163</v>
      </c>
      <c r="F150" s="72">
        <v>511</v>
      </c>
      <c r="G150" s="63">
        <v>23108</v>
      </c>
      <c r="H150" s="63">
        <v>17261</v>
      </c>
      <c r="I150" s="63">
        <v>17261</v>
      </c>
    </row>
    <row r="151" spans="1:9" ht="27" customHeight="1" x14ac:dyDescent="0.2">
      <c r="A151" s="64" t="s">
        <v>222</v>
      </c>
      <c r="B151" s="75" t="s">
        <v>40</v>
      </c>
      <c r="C151" s="75" t="s">
        <v>48</v>
      </c>
      <c r="D151" s="75" t="s">
        <v>34</v>
      </c>
      <c r="E151" s="75" t="s">
        <v>163</v>
      </c>
      <c r="F151" s="2">
        <v>530</v>
      </c>
      <c r="G151" s="2"/>
      <c r="H151" s="2"/>
      <c r="I151" s="2"/>
    </row>
    <row r="152" spans="1:9" ht="15" x14ac:dyDescent="0.2">
      <c r="A152" s="79" t="s">
        <v>185</v>
      </c>
      <c r="B152" s="111"/>
      <c r="C152" s="111"/>
      <c r="D152" s="111"/>
      <c r="E152" s="111"/>
      <c r="F152" s="111"/>
      <c r="G152" s="112">
        <f>SUM(G15+G47+G50+G60+G81+G87+G118+G129+G140+G143+G148)</f>
        <v>215897</v>
      </c>
      <c r="H152" s="112">
        <f>SUM(H15+H47+H50+H60+H81+H87+H118+H129+H140+H143+H148)</f>
        <v>172425</v>
      </c>
      <c r="I152" s="112">
        <f>SUM(I15+I47+I50+I60+I81+I87+I118+I129+I140+I143+I148)</f>
        <v>172194</v>
      </c>
    </row>
    <row r="155" spans="1:9" ht="14.25" customHeight="1" x14ac:dyDescent="0.2"/>
    <row r="156" spans="1:9" ht="14.25" customHeight="1" x14ac:dyDescent="0.2"/>
    <row r="161" ht="40.5" customHeight="1" x14ac:dyDescent="0.2"/>
    <row r="162" hidden="1" x14ac:dyDescent="0.2"/>
    <row r="163" ht="0.75" hidden="1" customHeight="1" x14ac:dyDescent="0.2"/>
    <row r="205" ht="37.5" customHeight="1" x14ac:dyDescent="0.2"/>
  </sheetData>
  <mergeCells count="9">
    <mergeCell ref="G2:I2"/>
    <mergeCell ref="A10:I10"/>
    <mergeCell ref="H12:I12"/>
    <mergeCell ref="A9:I9"/>
    <mergeCell ref="E3:I3"/>
    <mergeCell ref="E4:I4"/>
    <mergeCell ref="A8:I8"/>
    <mergeCell ref="A6:I6"/>
    <mergeCell ref="A7:I7"/>
  </mergeCells>
  <phoneticPr fontId="27" type="noConversion"/>
  <pageMargins left="0.41" right="0.35" top="0.75" bottom="0.75" header="0.3" footer="0.3"/>
  <pageSetup paperSize="9" scale="75" orientation="portrait" r:id="rId1"/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уточненные показатели к решению</vt:lpstr>
      <vt:lpstr>По разделам</vt:lpstr>
      <vt:lpstr>'По разделам'!Область_печати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oftb2</dc:creator>
  <cp:lastModifiedBy>Magomed</cp:lastModifiedBy>
  <cp:lastPrinted>2018-12-28T06:33:23Z</cp:lastPrinted>
  <dcterms:created xsi:type="dcterms:W3CDTF">2008-12-16T07:48:43Z</dcterms:created>
  <dcterms:modified xsi:type="dcterms:W3CDTF">2018-12-28T06:36:15Z</dcterms:modified>
</cp:coreProperties>
</file>